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75ED0EBA-E310-F143-A1AB-128AD0518FB8}" xr6:coauthVersionLast="47" xr6:coauthVersionMax="47" xr10:uidLastSave="{00000000-0000-0000-0000-000000000000}"/>
  <bookViews>
    <workbookView xWindow="0" yWindow="460" windowWidth="28800" windowHeight="12140" activeTab="3" xr2:uid="{00000000-000D-0000-FFFF-FFFF00000000}"/>
  </bookViews>
  <sheets>
    <sheet name="99.Listas" sheetId="31" r:id="rId1"/>
    <sheet name="01.DatosPlanes" sheetId="58" state="hidden" r:id="rId2"/>
    <sheet name="01.DatosActividades" sheetId="5" r:id="rId3"/>
    <sheet name="03.Informe" sheetId="6" r:id="rId4"/>
  </sheets>
  <definedNames>
    <definedName name="_xlnm._FilterDatabase" localSheetId="2" hidden="1">'01.DatosActividades'!$A$2:$AB$44</definedName>
    <definedName name="DatosExternos_1" localSheetId="2">'01.DatosActividades'!$A$2:$E$416</definedName>
    <definedName name="DatosExternos_1" localSheetId="1">'01.DatosPlanes'!#REF!</definedName>
    <definedName name="_xlnm.Print_Titles" localSheetId="3">'03.Informe'!$1:$4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3" i="6" l="1"/>
  <c r="H113" i="6" s="1"/>
  <c r="B112" i="6"/>
  <c r="H112" i="6" s="1"/>
  <c r="B111" i="6"/>
  <c r="B110" i="6"/>
  <c r="B109" i="6"/>
  <c r="F109" i="6" s="1"/>
  <c r="G109" i="6" s="1"/>
  <c r="B108" i="6"/>
  <c r="H108" i="6" s="1"/>
  <c r="B107" i="6"/>
  <c r="H107" i="6" s="1"/>
  <c r="B106" i="6"/>
  <c r="H106" i="6" s="1"/>
  <c r="B105" i="6"/>
  <c r="F105" i="6" s="1"/>
  <c r="G105" i="6" s="1"/>
  <c r="B104" i="6"/>
  <c r="B103" i="6"/>
  <c r="B102" i="6"/>
  <c r="B101" i="6"/>
  <c r="H101" i="6" s="1"/>
  <c r="B100" i="6"/>
  <c r="F100" i="6" s="1"/>
  <c r="G100" i="6" s="1"/>
  <c r="B99" i="6"/>
  <c r="H99" i="6" s="1"/>
  <c r="B98" i="6"/>
  <c r="H98" i="6" s="1"/>
  <c r="B97" i="6"/>
  <c r="H97" i="6" s="1"/>
  <c r="B96" i="6"/>
  <c r="F96" i="6" s="1"/>
  <c r="G96" i="6" s="1"/>
  <c r="B95" i="6"/>
  <c r="H95" i="6" s="1"/>
  <c r="B94" i="6"/>
  <c r="H94" i="6" s="1"/>
  <c r="B93" i="6"/>
  <c r="H93" i="6" s="1"/>
  <c r="B92" i="6"/>
  <c r="F92" i="6" s="1"/>
  <c r="G92" i="6" s="1"/>
  <c r="B91" i="6"/>
  <c r="H91" i="6" s="1"/>
  <c r="B90" i="6"/>
  <c r="H90" i="6" s="1"/>
  <c r="B89" i="6"/>
  <c r="H89" i="6" s="1"/>
  <c r="H109" i="6"/>
  <c r="H111" i="6"/>
  <c r="H110" i="6"/>
  <c r="H105" i="6"/>
  <c r="H104" i="6"/>
  <c r="H103" i="6"/>
  <c r="H102" i="6"/>
  <c r="F113" i="6"/>
  <c r="G113" i="6" s="1"/>
  <c r="F112" i="6"/>
  <c r="G112" i="6" s="1"/>
  <c r="F111" i="6"/>
  <c r="G111" i="6" s="1"/>
  <c r="F110" i="6"/>
  <c r="G110" i="6" s="1"/>
  <c r="F104" i="6"/>
  <c r="G104" i="6" s="1"/>
  <c r="F103" i="6"/>
  <c r="G103" i="6" s="1"/>
  <c r="F102" i="6"/>
  <c r="G102" i="6" s="1"/>
  <c r="F101" i="6"/>
  <c r="G101" i="6" s="1"/>
  <c r="F95" i="6"/>
  <c r="G95" i="6" s="1"/>
  <c r="F94" i="6"/>
  <c r="G94" i="6" s="1"/>
  <c r="F93" i="6"/>
  <c r="G93" i="6" s="1"/>
  <c r="F90" i="6" l="1"/>
  <c r="G90" i="6" s="1"/>
  <c r="F97" i="6"/>
  <c r="G97" i="6" s="1"/>
  <c r="H96" i="6"/>
  <c r="F98" i="6"/>
  <c r="G98" i="6" s="1"/>
  <c r="H100" i="6"/>
  <c r="F106" i="6"/>
  <c r="G106" i="6" s="1"/>
  <c r="H92" i="6"/>
  <c r="F99" i="6"/>
  <c r="G99" i="6" s="1"/>
  <c r="F107" i="6"/>
  <c r="G107" i="6" s="1"/>
  <c r="F91" i="6"/>
  <c r="G91" i="6" s="1"/>
  <c r="F108" i="6"/>
  <c r="G108" i="6" s="1"/>
  <c r="F89" i="6"/>
  <c r="G89" i="6" s="1"/>
  <c r="F36" i="6"/>
  <c r="G36" i="6" s="1"/>
  <c r="F35" i="6"/>
  <c r="H35" i="6" s="1"/>
  <c r="F34" i="6"/>
  <c r="H34" i="6" s="1"/>
  <c r="F33" i="6"/>
  <c r="H33" i="6" s="1"/>
  <c r="F32" i="6"/>
  <c r="G32" i="6" s="1"/>
  <c r="F31" i="6"/>
  <c r="G31" i="6" s="1"/>
  <c r="F30" i="6"/>
  <c r="H30" i="6" s="1"/>
  <c r="F29" i="6"/>
  <c r="G29" i="6" s="1"/>
  <c r="F28" i="6"/>
  <c r="H28" i="6" s="1"/>
  <c r="F27" i="6"/>
  <c r="H27" i="6" s="1"/>
  <c r="F26" i="6"/>
  <c r="H26" i="6" s="1"/>
  <c r="F25" i="6"/>
  <c r="H25" i="6" s="1"/>
  <c r="F24" i="6"/>
  <c r="G24" i="6" s="1"/>
  <c r="F23" i="6"/>
  <c r="G23" i="6" s="1"/>
  <c r="C36" i="6"/>
  <c r="C35" i="6"/>
  <c r="C34" i="6"/>
  <c r="C33" i="6"/>
  <c r="C32" i="6"/>
  <c r="C31" i="6"/>
  <c r="C30" i="6"/>
  <c r="C29" i="6"/>
  <c r="C28" i="6"/>
  <c r="C27" i="6"/>
  <c r="C26" i="6"/>
  <c r="C25" i="6"/>
  <c r="C24" i="6"/>
  <c r="C23" i="6"/>
  <c r="B36" i="6"/>
  <c r="I36" i="6" s="1"/>
  <c r="B35" i="6"/>
  <c r="I35" i="6" s="1"/>
  <c r="B34" i="6"/>
  <c r="I34" i="6" s="1"/>
  <c r="B33" i="6"/>
  <c r="I33" i="6" s="1"/>
  <c r="B32" i="6"/>
  <c r="I32" i="6" s="1"/>
  <c r="B31" i="6"/>
  <c r="I31" i="6" s="1"/>
  <c r="B30" i="6"/>
  <c r="I30" i="6" s="1"/>
  <c r="B29" i="6"/>
  <c r="I29" i="6" s="1"/>
  <c r="B28" i="6"/>
  <c r="I28" i="6" s="1"/>
  <c r="B27" i="6"/>
  <c r="I27" i="6" s="1"/>
  <c r="B26" i="6"/>
  <c r="I26" i="6" s="1"/>
  <c r="B25" i="6"/>
  <c r="I25" i="6" s="1"/>
  <c r="B24" i="6"/>
  <c r="I24" i="6" s="1"/>
  <c r="B23" i="6"/>
  <c r="I23" i="6" s="1"/>
  <c r="A36" i="6"/>
  <c r="A35" i="6"/>
  <c r="A34" i="6"/>
  <c r="A33" i="6"/>
  <c r="A32" i="6"/>
  <c r="A31" i="6"/>
  <c r="A30" i="6"/>
  <c r="A29" i="6"/>
  <c r="A28" i="6"/>
  <c r="A27" i="6"/>
  <c r="A26" i="6"/>
  <c r="A25" i="6"/>
  <c r="A24" i="6"/>
  <c r="A23" i="6"/>
  <c r="I18" i="6"/>
  <c r="F22" i="6"/>
  <c r="G22" i="6" s="1"/>
  <c r="C22" i="6"/>
  <c r="B22" i="6"/>
  <c r="I22" i="6" s="1"/>
  <c r="A22" i="6"/>
  <c r="B10" i="6"/>
  <c r="G35" i="6" l="1"/>
  <c r="H29" i="6"/>
  <c r="G30" i="6"/>
  <c r="G28" i="6"/>
  <c r="G33" i="6"/>
  <c r="G34" i="6"/>
  <c r="H36" i="6"/>
  <c r="G25" i="6"/>
  <c r="G26" i="6"/>
  <c r="G27" i="6"/>
  <c r="H23" i="6"/>
  <c r="H31" i="6"/>
  <c r="H22" i="6"/>
  <c r="H24" i="6"/>
  <c r="H32" i="6"/>
</calcChain>
</file>

<file path=xl/sharedStrings.xml><?xml version="1.0" encoding="utf-8"?>
<sst xmlns="http://schemas.openxmlformats.org/spreadsheetml/2006/main" count="467" uniqueCount="254">
  <si>
    <t>Tipo</t>
  </si>
  <si>
    <t>Num</t>
  </si>
  <si>
    <t>Proceso</t>
  </si>
  <si>
    <t>Responsable</t>
  </si>
  <si>
    <t>Descripción</t>
  </si>
  <si>
    <t>Actividad</t>
  </si>
  <si>
    <t>Plan de Riesgos de Gestión</t>
  </si>
  <si>
    <t>Gestión Contractual</t>
  </si>
  <si>
    <t>Asistencia Tecnica</t>
  </si>
  <si>
    <t>Comunicaciones</t>
  </si>
  <si>
    <t>Plan de Riesgos de Corrupción</t>
  </si>
  <si>
    <t>Atención al Ciudadano</t>
  </si>
  <si>
    <t>Gestión de la Mejora Continua</t>
  </si>
  <si>
    <t>Secretaría General</t>
  </si>
  <si>
    <t>Secretaría de la Función Pública</t>
  </si>
  <si>
    <t>Planificación del Desarrollo Institucional</t>
  </si>
  <si>
    <t>Fortalecimiento Territorial</t>
  </si>
  <si>
    <t>Secretaría de Gobierno</t>
  </si>
  <si>
    <t>Integración Regional</t>
  </si>
  <si>
    <t>Secretaría de Integración Regional</t>
  </si>
  <si>
    <t>Gestión Documental</t>
  </si>
  <si>
    <t>Gestión de Cooperación</t>
  </si>
  <si>
    <t>Secretaría de Cooperación y Enlace Institucional</t>
  </si>
  <si>
    <t>Gestión del Bienestar y Desempeño del Talento Humano</t>
  </si>
  <si>
    <t>Promoción de la Competitividad y Desarrollo Económico Sostenible</t>
  </si>
  <si>
    <t>Oficina de Control Interno Disciplinario</t>
  </si>
  <si>
    <t>Gestión Jurídica</t>
  </si>
  <si>
    <t>Secretaría Jurídica</t>
  </si>
  <si>
    <t>Promoción del Desarrollo Social</t>
  </si>
  <si>
    <t>Promoción de Ciencia, Tecnología e Innovación</t>
  </si>
  <si>
    <t>Gestión Financiera</t>
  </si>
  <si>
    <t>Secretaría de Hacienda</t>
  </si>
  <si>
    <t>Secretaría de Salud</t>
  </si>
  <si>
    <t>Secretaría de Educación</t>
  </si>
  <si>
    <t>Evaluación y Seguimiento</t>
  </si>
  <si>
    <t>Oficina de Control Interno</t>
  </si>
  <si>
    <t>Promoción del Desarrollo de Salud</t>
  </si>
  <si>
    <t>Direccionamiento Estratégico y Articulación Gerencial</t>
  </si>
  <si>
    <t>Secretaría de Planeación</t>
  </si>
  <si>
    <t>Gestión Tecnológica</t>
  </si>
  <si>
    <t>Seguridad y Salud en el Trabajo</t>
  </si>
  <si>
    <t>Gestión de los Ingresos</t>
  </si>
  <si>
    <t>Promoción del Transporte y la Movilidad</t>
  </si>
  <si>
    <t>Gestión de Recursos Físicos</t>
  </si>
  <si>
    <t>Promoción del Desarrollo Educativo</t>
  </si>
  <si>
    <t>Secretaría</t>
  </si>
  <si>
    <t>Porcentaje Avance (estimado)</t>
  </si>
  <si>
    <t>Secretaría de Agricultura y Desarrollo Rural</t>
  </si>
  <si>
    <t>Secretaría del Ambiente</t>
  </si>
  <si>
    <t>Secretaría de Competitividad y Desarrollo Económico</t>
  </si>
  <si>
    <t>Secretaría de Ciencia, Tecnología e Innovación</t>
  </si>
  <si>
    <t>Secretaría de Desarrollo e Inclusión Social</t>
  </si>
  <si>
    <t>Secretaría de Hábitat y Vivienda</t>
  </si>
  <si>
    <t>Secretaría de Minas, Energía y Gas</t>
  </si>
  <si>
    <t>Secretaría de la Mujer y Equidad de Género</t>
  </si>
  <si>
    <t>Secretaría de las Tecnologías de la Información y las Comunicaciones</t>
  </si>
  <si>
    <t>Secretaría de Transporte y Movilidad</t>
  </si>
  <si>
    <t>Unidad Administrativa Especial para la Gestión del Riesgo</t>
  </si>
  <si>
    <t>Secretaría de Prensa y Comunicaciones</t>
  </si>
  <si>
    <t>Alta Consejería para la Felicidad y Bienestar</t>
  </si>
  <si>
    <t>PORCENTAJE DE AVANCE CONSOLIDADO</t>
  </si>
  <si>
    <t>Plan de Acción de Riesgos</t>
  </si>
  <si>
    <t>Riesgos</t>
  </si>
  <si>
    <t>Número de Actividades</t>
  </si>
  <si>
    <t>% de avance (estimado)</t>
  </si>
  <si>
    <t>Meta</t>
  </si>
  <si>
    <t>% actividades con seguimientos</t>
  </si>
  <si>
    <t>CONCLUSIONES</t>
  </si>
  <si>
    <r>
      <t xml:space="preserve">                      </t>
    </r>
    <r>
      <rPr>
        <sz val="12"/>
        <color indexed="10"/>
        <rFont val="Calibri"/>
        <family val="2"/>
      </rPr>
      <t xml:space="preserve">     </t>
    </r>
  </si>
  <si>
    <t>EVALUACION Y SEGUIMIENTO</t>
  </si>
  <si>
    <t>Versión: 01</t>
  </si>
  <si>
    <t>VERIFICACIÓN PLANES DE ACCIÓN DE RIESGOS POR PROCESO</t>
  </si>
  <si>
    <t>Resumen de los planes de acción de riesgos</t>
  </si>
  <si>
    <t># Actividades</t>
  </si>
  <si>
    <t>Fecha asignación</t>
  </si>
  <si>
    <t>Fecha de compromiso</t>
  </si>
  <si>
    <t>Texto de seguimiento</t>
  </si>
  <si>
    <t>Primera Verificación</t>
  </si>
  <si>
    <t>Segunda Verificación</t>
  </si>
  <si>
    <t># seguimientos</t>
  </si>
  <si>
    <t>Resultado</t>
  </si>
  <si>
    <t>INFORMACIÓN GENERAL DEL PROCESO</t>
  </si>
  <si>
    <t>Proceso:</t>
  </si>
  <si>
    <t>Secretaría Líder:</t>
  </si>
  <si>
    <t>Secretarías que lo integran:</t>
  </si>
  <si>
    <t>Secretarías que cumplen lineamientos:</t>
  </si>
  <si>
    <t>Objetivo de la evaluación:</t>
  </si>
  <si>
    <t>Alcance de la evaluación:</t>
  </si>
  <si>
    <t>Verificación</t>
  </si>
  <si>
    <t>VERIFICACIÓN</t>
  </si>
  <si>
    <t>RESULTADOS DE LA VERIFICACIÓN DEL PLAN DE ACCIÓN DE RIESGOS</t>
  </si>
  <si>
    <t>Primera</t>
  </si>
  <si>
    <t>Segunda</t>
  </si>
  <si>
    <t>Eficaz</t>
  </si>
  <si>
    <t>No Eficaz</t>
  </si>
  <si>
    <t>En Ejecución</t>
  </si>
  <si>
    <t>% esperado verificación</t>
  </si>
  <si>
    <t>PLANES DE ACCIÓN DE RIESGOS</t>
  </si>
  <si>
    <t>DETALLE PLANES DE ACCIÓN DE RIESGOS POR SECRETARÍA</t>
  </si>
  <si>
    <t>Verificado por:</t>
  </si>
  <si>
    <t>Firma:</t>
  </si>
  <si>
    <t>Fecha:</t>
  </si>
  <si>
    <t>Código: EV-SEG-FR-052</t>
  </si>
  <si>
    <t>Fecha de Aprobación:   15/08/2019</t>
  </si>
  <si>
    <t>Cesar Augusto Carrillo Vega</t>
  </si>
  <si>
    <t>Maria Ruth Hernandez Martinez</t>
  </si>
  <si>
    <t>Omar Augusto Clavijo Clavijo</t>
  </si>
  <si>
    <t>Roberto Mario Ochoa Uribe</t>
  </si>
  <si>
    <t>Ana Lucia Restrepo Escobar</t>
  </si>
  <si>
    <t>Jeimmy Sulgey Villamil Buitrago</t>
  </si>
  <si>
    <t>Jorge Luis Trujillo Alfaro</t>
  </si>
  <si>
    <t>Juan Carlos Barragan Suarez</t>
  </si>
  <si>
    <t>RIESGO: Desviaciòn de recursos a grupos de poblacion en particular y no a los focalizados por intereses personales. DESCRIPCIÓN: Puede suceder que los programas ofertados por las Secretarías beneficien a poblaciones no priorizadas</t>
  </si>
  <si>
    <t>RIESGO: Posibilidad de recibir o solicitar cualquier dádiva durante la asistencia técnica DESCRIPCIÓN: Puede suceder que durante la asistencia técnica se hagan cobros adicionales no reglamentarios</t>
  </si>
  <si>
    <t>RIESGO: Ausencia de rendición de cuentas en tema estratégicos de la Administración Departamental DESCRIPCIÓN: Puede suceder que la información de rendicion de cuentas se realice de manera sesgada, con el fin de dilatar o disuadir el control ciudadano con fines particulares</t>
  </si>
  <si>
    <t>RIESGO: Posibilidad de obtener un beneficio económico por alteración en la nómina de la planta de las Instituciones Educativas DESCRIPCIÓN: Puede suceder que ingresen novedades con información no veraz o se asignen valores salariales que no estén soportados adecuadamente</t>
  </si>
  <si>
    <t>RIESGO: Reportar un mayor número de estudiantes beneficiados con el servicio de transporte y alimentación escolar para favorecimiento particular o de terceros DESCRIPCIÓN: Puede suceder que se pague un mayor número de raciones o de sevicios de transporte escolar por falta de controles</t>
  </si>
  <si>
    <t>RIESGO: Dilatar un trámite asociado a los servicios de salud, una información o servicio con el fin de obtener un beneficio particular DESCRIPCIÓN: Puede suceder que se busque entorpecer o no concluir o acelerar un trámite o servicio para obtener un beneficio</t>
  </si>
  <si>
    <t>RIESGO: Posibilidad de recibir o solicitar cualquier dadiva para celebrar un contrato sin el lleno de los requisitos legales DESCRIPCIÓN: Puede suceder que se manipulen y se omitan requisitos legales en los procesos contractuales</t>
  </si>
  <si>
    <t>RIESGO: Posibilidad de recibir o solicitar cualquier dadiva para favorecer al contratista en la ejecución contractual. DESCRIPCIÍON: Puede suceder que no se reciba el objeto contractual de conformidad a las especificaciones por beneficio personal, o del contratista</t>
  </si>
  <si>
    <t>RIESGO: Limitar el control social en los servicios de salud para obtener un beneficio DESCRIPCIÓN: Puede suceder que no se promueva y coarte la participación de la ciudadanía en el ejercicio del control social</t>
  </si>
  <si>
    <t>RIESGO: Solicitar y recibir dádivas para agilizar o realizar trámites o servicios administrativos relacionados con los servicios de transporte y movilidad. DESCRIPCIÓN: Puede suceder que se realicen cobros no autorizados para efectuar y agilizar trámites o servicios, sin el lleno de los requisitos legales, por parte de un servidor público en provecho propio o de un tercero.</t>
  </si>
  <si>
    <t>RIESGO: Solicitar y recibir dádivas para dilatar los procesos contravencionales en primera o segunda instancia relacionados con los servicios de transporte y movilidad. DESCRIPCIÓN: Puede suceder que se realicen cobros no autorizados para dilatar el trámite con el propósito de obtener el vencimiento de términos o prescripción de las ordenes de comparendo</t>
  </si>
  <si>
    <t>RIESGO: Uso ilegal y manipulación indebida de las plataformas tecnológicas o sistemas de información relacionados con lo servicios de transporte y movilidad. DESCRIPCIÓN: Puede suceder que se realice un inadecuado manejo de la información en las plataformas tecnológicas, con el fin de favorecer a un usuario que realiza trámites y servicios de transito o es objeto de proceso de cobro coactivo (Contravencional)</t>
  </si>
  <si>
    <t>RIESGO: Pérdida intencional u ocultamiento de la información contenida en los expedientes de los usuarios o infractores de tránsito. DESCRIPCIÓN: Puede suceder que se oculte o desaparezca información de forma intencional con el fin de favorecer o afectar a un usuario o a un tercero interesado.</t>
  </si>
  <si>
    <t>RIESGO: Posibilidad de que se distribuya erradamente el ingreso con destinación especifica para favorecer un tercero DESCRIPCIÓN: Puede suceder que al momento de distribuir el recaudo se omita un destinación</t>
  </si>
  <si>
    <t>Consolidar y publicar en la página web de la Gobernación, el plan de asistencia técnica con sus seguimientos periódicos para el conocimiento de la ciudadanía</t>
  </si>
  <si>
    <t>Socialización del procedimiento a los funcionarios de la Gobernación para aplicación del procedimiento de asistencia tecnica</t>
  </si>
  <si>
    <t>Angela Andrea Forero Mojica</t>
  </si>
  <si>
    <t>Hacer seguimiento a los denominados pagos observados y tomar las medidas necesarias para reducirlos.</t>
  </si>
  <si>
    <t>Realizar seguimiento a los roles de los usuarios en el sistema incluyendo a los que hacen parte de la cadena de gestión, específicamente los coordinadores de planta que como usuarios del sistema no tienen restricciones para modificación de la información.</t>
  </si>
  <si>
    <t>Activación del Control de Planta en el aplicativo Humano.</t>
  </si>
  <si>
    <t>Estandarizar e implementar procedimiento para la Autorización, Asignación, reporte y verificación de las horas extras del personal Docente, Directivo Docente y Administrativos.</t>
  </si>
  <si>
    <t>Ampliar el desarrollo de la herramienta Over Time con el fin de controlar la adecuada distribución del total de horas extras, es decir que sean asignadas equitativamente entre el personal.</t>
  </si>
  <si>
    <t>Omar Hernando Alfonso Rincón</t>
  </si>
  <si>
    <t>Garntizar la entrega adecuada a los titulares de derechos.</t>
  </si>
  <si>
    <t>Efectuar visitas de verificación a las IED</t>
  </si>
  <si>
    <t>Cruce de información mensual con datos SIMAT</t>
  </si>
  <si>
    <t>Restrición de pago cruce SIMAT.</t>
  </si>
  <si>
    <t>Nelsy Yazmin Cajamarca Suarez</t>
  </si>
  <si>
    <t>Realizar socializaciones con la ciudadania para divulgar los protocolos en atencion de tramites, tiempos y costos.</t>
  </si>
  <si>
    <t>Reaizar seguimiento a la actualización de tramites en el SUIT</t>
  </si>
  <si>
    <t>Edison Huertas Bustos</t>
  </si>
  <si>
    <t>Revisión aleatoria a los expedientes contratuales fisicos para asegurar el cumplimiento de requisitos legales.</t>
  </si>
  <si>
    <t>Realizar capacitación a los actores de la Gestión Contractual sobre requisitos para suscripción de contratos</t>
  </si>
  <si>
    <t>Revisión aleatoria a los expedientes contratuales publicdos en el SECOP para asegurar el cumplimiento de requisitos legales.</t>
  </si>
  <si>
    <t>Continuar con las sesiones del comité de contratación donde se asegure la adecuada y pertinente adquisicion de bienes y servicios con el cumplimiento de requisitos legales</t>
  </si>
  <si>
    <t>Capacitar a los supervisores de contratos para fomentar el seguimiento riguroso a las obligaciones de los contratistas</t>
  </si>
  <si>
    <t>Revisión aleatoria a los expedientes contratuales para asegurar el cumplimiento de oblagaciones de los contratistas</t>
  </si>
  <si>
    <t>Revisar la ejecución contractual en auditorias internas a la gestión</t>
  </si>
  <si>
    <t>Yoana Marcela Aguirre Torres</t>
  </si>
  <si>
    <t>Fortalecer el acompañamiento a las organizaciones sociales</t>
  </si>
  <si>
    <t>Continuar verificando la publicacion de las convocatorias de representandte de las asociaciones de usuarios.</t>
  </si>
  <si>
    <t>Promover espacios de participación establecidos en la norma y capacitaciones en control social</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</si>
  <si>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</si>
  <si>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Seguimientos trimestral en las Sedes Operativas del tiempo de respuesta de los trámites y servicios que presta la Secretaria.</t>
  </si>
  <si>
    <t>Seguimiento mensual a PQRS relacionadas con trámites y servicios, prestados por el Concesionario, en cumplimiento de sus obligaciones contractuales.</t>
  </si>
  <si>
    <t>Seguimientos aleatorios a las diferentes Sedes Operativas de Tránsito para verificar el cumplimiento de las obligaciones contractuales del concesionario.</t>
  </si>
  <si>
    <t>Cristobal Sierra Sierra</t>
  </si>
  <si>
    <t>Seguimiento aleatorio a los procesos contravencionales en sus diferentes instancias.</t>
  </si>
  <si>
    <t>En coordinación entre la Dirección de Servicios de la Secretaría de Transporte y Movilidad, la Jefe de Oficina de Coordinación de Sedes Opertaivas y la Interventoría a los contratos de concesión, efectuar trimestralmente la revisión aleatoria de las bases de datos del RNI</t>
  </si>
  <si>
    <t>Solicitar al Concesionario Circulemos Cundinamarca 2015, la habilitación de un usuario para consulta, con el objeto de ingresar al Módulo de Auditoría en la Plataforma Tecnológica, para descargar reportes.</t>
  </si>
  <si>
    <t>Verificar el cumplimiento del procedimiento del concesionario Circulemos Cundinamarca 2015 para la asignación o cambio de contraseñas para el acceso a las bases de datos locales.</t>
  </si>
  <si>
    <t>Se evidencia la solicitud al Concesionario Circulemos Cundinamarca 2015, para la creación de un usuario para consulta, con el objeto de ingresar al Módulo de Auditoría en la Plataforma Tecnológica.</t>
  </si>
  <si>
    <t>Seguimientos aleatorios trimestrales a la trazabilidad para el préstamo de documentos o expedientes, tanto en las diferentes Sedes Operativas de Tránsito como en las dependencias de la Dirección de Servicios.</t>
  </si>
  <si>
    <t>Verificar el cumplimiento del procedimiento para el manejo y préstamo de documentos y expedientes de los diferentes procesos por infracciones de tránsito al concesionario Siett Cundinamarca .</t>
  </si>
  <si>
    <t>Verificar la actualización del inventario documental por parte del concesionario Siett Cundinamarca.</t>
  </si>
  <si>
    <t>Revisión semestral del cumplimiento de la norma a traves de las ejecuciones presupuestales</t>
  </si>
  <si>
    <t>Soporte bancario del ingreso, districuión a traves de la matriz, y registro de la distribución en SAP. Los registros de estas actividades reposan direccion tesorería</t>
  </si>
  <si>
    <t>Yeimy Yadira Cañon Salazar</t>
  </si>
  <si>
    <t>Luis Armando Rojas Quevedo</t>
  </si>
  <si>
    <t>Realizar seguimiento a las entregas de las ayudas generadas a los beneficiarios.</t>
  </si>
  <si>
    <t xml:space="preserve">Realizar seguimiento a las entregas de las ayudas generadas a los beneficiarios. </t>
  </si>
  <si>
    <t>Revisión del formato M-PDDS-FR-002</t>
  </si>
  <si>
    <t>Jhadir Gilberto Martinez Rojas</t>
  </si>
  <si>
    <t>Natalia Carolina Tafur Merchán</t>
  </si>
  <si>
    <t>Karen Lizeth Bachiller Martínez</t>
  </si>
  <si>
    <t>Se observa acta de reunión comité primario de la Secretaría de Desarrollo e Inclusión Social el día 18/07/2019. En uno de los puntos se menciona que el secretario revisa los formatos, plantillas y registro fotográfico de las entregas que se han realizado hasta la fecha a la comunidad. De acuerdo al planteamiento de la actividad y lo establecido como "evidencia" en la actividad, los soportes adjuntos no evidencian avance o cumplimiento de la misma.</t>
  </si>
  <si>
    <t>Se evidencia 1) Documento técnico en el que se plantea el problema e iniciativas de solución para el "ALTO DEFICIT CUANTITATIVO DE VIVIENDA RURAL EN LOS MUNICIPIOS DE CUNDINAMARCA", el documento no tiene fecha de elaboración, 2) Documento técnico en el que se plantea el problema e iniciativas de solución para el "CONDICIONES INADECUADAS DE HABITABILIDAD DE VIVIENDAS RURALES EN LOS MUNICIPIOS DE CUNDINAMARCA.", el documento no tiene fecha de elaboración. De acuerdo al planteamiento de la actividad y lo establecido como "evidencia" en la actividad, los soportes adjuntos no evidencian avance o cumplimiento de la misma.</t>
  </si>
  <si>
    <t>Se evidencian 9 actas de las actividades realizadas en los municipios de Cabrera, Guatavita, Granada, Mosquera, San Bernardo, Nocaima, Supatá, Zipaquirá y Nimaima, realizadas entre el 17 y 31 de julio de 2019. Conforme al planteamiento de la "evidencia" planteada en la formulación de la actividad solo se tienen en cuenta estas evidencias. No obstante se menciona que se observa circular de fecha 05 de junio de 2019 con asunto "Fortalecimiento de la actividad artesanal de las mujeres en los municipios priorizados del Departamento de Cundinamarca, mediante la ejecución de actividades de asistencia técnica integral relacionadas con diseño, producción y comercialización, para la participación de unidades productivas en Expo Artesanías 2019." Para el documento "INFORME SELECCIÓN DE UNIDADES PRODUCTIVAS DE MUJERES Y ORGANIZACIONES PARA SU PARTICIPACIÓN EN LA XXII FERIA INTERNACIONAL AGROPECUARIA Y DE INDUSTRIAS AFINES – AGROEXPO 2019" no se puede identificar fecha de elaboración. Los documentos adjuntos con fecha de elaboración anterior a fecha de asignación de la actividad no se tienen en cuenta en esta verificación.</t>
  </si>
  <si>
    <t>Se observa 1) acta de reunión adjunta en la primera actividad, la misma no incluye un punto relacionado a la actividad planteada y 2) acta de reunión de fecha 02/08/2019 con objetivo "EVALUAR Y APROBAR PROYECTO DE DECRETO DEPARTAMENTAL PARA EL FOMENTO DE LA ALIMENTACIÓN SALUDABLE EN LOS ENTORNOS ESCOLARES DE CUNDINAMARCA DESDE EL CISACUN TÉCNICO", en el desarrollo de la reunión no se observa que se trate el detalle de la actividad planteada</t>
  </si>
  <si>
    <t>En ejecución</t>
  </si>
  <si>
    <t>No se observa avance para el corte de revisión de avance del plan de lucha contra la corrupción y atención al ciudadano</t>
  </si>
  <si>
    <t>Actividad cerrada como eficaz en la anterior revisión</t>
  </si>
  <si>
    <t>Se observa adjunta certificaciónde fecha 27 de mayo de 2019 listando observaciones correspondientes al mes de mayo de 2019. Se evidencia certificación de fecha 27 de agosto de 2019 con la lista de observados de nómina del mes de agosto (no se evidencian seguimientos del mes de junio ni julio de 2019). Las evidencias presentan evidencia del seguimiento de los observados. No se observa evidencia de las medidas tomadas para reducir el número de observados, es necesario que la Secretaría soporte las medidas tomadas y los resultados en relación a la reducción de observados.</t>
  </si>
  <si>
    <t>Existen correos electrónicos 1) de fecha viernes 28/06/2019 11:09 a.m. con asunto Creación de usuarios sistema HUMANO® enviado por Juan Carlos Medina Lopez a Jahn Alexander Acosta Olaya con el listado de los usuarios creados en el sistema , 2) de fecha martes 9/07/2019 9:23 a.m. con asunto Inactivación de usuario sistema HUMANO enviado por Juan Carlos Medina Lopez a Omar Hernando Alfonso Rincon y Jahn Alexander Acosta Olaya informando los usuarios que se inactivan.</t>
  </si>
  <si>
    <t>Los seguimientos realizados por parte de los responsables mencionan el avance en el estudio técnico a cada una de las Instituciones Educativas de los municipios no certificados de Cundinamarca y los resultados obtenidos. Sin embargo en el seguimiento del 27/ago./2019 se menciona que " es imposible para la Dirección de Personal de Instituciones Educativas activar el CONTROL DE PLANTA en el sistema de información Humano". Se debe tener en cuenta que las el plan de acción de riesgos está orientado a ejecución de ACTIVIDADES DE CONTROL que permitan gestionar el riesgo de corrupción. Con lo observado no se observa avance en la actividad de control planteada. La Secretaría debe tomar medidas para ajustar la ACTIVIDAD DE CONTROL para dar tratamiento al riesgo conforme lo establece la política de administración del riesgo del SIGC.</t>
  </si>
  <si>
    <t>Se observan informes de supervisión asi: 1) de fecha 24 de abril de 2019 (# 1) del tercero BOLSA MERCANTIL DE COLOMBIA, 2) de fecha 27 de mayo de 2019 (# 2) del tercero BOLSA MERCANTIL DE COLOMBIA, y 3) de fecha 03 de julio de 2019 (# 3) del tercero BOLSA MERCANTIL DE COLOMBIA, 4) de fecha 19 de julio de 2019 (# 4) del tercero BOLSA MERCANTIL DE COLOMBIA . Objeto de la operación: DESARROLLAR EL PROGRAMA DE ALIMENTACIÓN ESCOLAR, A TRAVÉS DEL CUAL SE BRINDA UN COMPLEMENTO ALIMENTARIO A NIÑOS, NIÑAS Y ADOLESCENTES REGISTRADOS EN EL SISTEMA INTEGRADO DE MATRÍCULA "SIMAT" DE MUNICIPIOS NO CERTIFICADOS DEL DEPARTAMENTO DE CUNDINAMARCA</t>
  </si>
  <si>
    <t>Se observa cuadro anexo que lista un total de 28 visitas realizadas a 16 municipios. Se evidencia acta de fecha 14,02,2019 (no se tiene en cuenta en la presente verificación dado que es anterior a la fecha de asignación de la actividad). Se observa acta de fecha julio 10 de 2019  al municipio de Guaduas con objetivo de reunión "Atender situaciones presentadas en el Municipio de Guaduas". Se listan 28 visitas realizadas de las cuales se adjunta evidencia de una sola. Es importante tener en cuenta que en la actividad formulada se menciona como evidencia "Actas de verificación de visitas" las cuales no se adjunta o se menciona en que lugar reposan para su respectiva consulta.</t>
  </si>
  <si>
    <t>Se observan 5 archivos que contienen información por sede de la cantidad de beneficiarios y los totales (febrero, marzo, mayo, junio, julio). Los cuadro presentado no emiten conclusión respecto al cruce realizado y lo evidenciado.</t>
  </si>
  <si>
    <t>Aplica el seguimiento realizado para la anterior actividad. Se adjunta cuadro excel del mes de julio, no se observan conclusiones en relación a la restricción de pago cruce SIMAT</t>
  </si>
  <si>
    <t>Conforme a lo esperado de la gestión de los riesgos de corrupción, las actividades de control están enfocadas a dar tratamiento al riesgo residual, para este caso, si la socialización es la información disponible en el SUIT de cada trámite, entonces, es un contro existente que no es válido como actividad de control, por tal motivo se considera que no se da gestión al riesgo de corrupción.</t>
  </si>
  <si>
    <t>Se observa informe de avance en actualización o inscipción de trámites en el SUIT a junio de 2019.</t>
  </si>
  <si>
    <t>Se observa cirdular 0017 de fecha 24 julio 2019 con asunto: AUDITORÍA INTERNA PROCESO DE GESTIÓN CONTRACTUAL 2018 - PRIMER SEMESTRE 2019. La actividad se encuentra en ejecución, es necesario adjuntar "Informe de revisión" conforme a lo formulado en la actividad para soportar avance</t>
  </si>
  <si>
    <t>Se observan listados de asistencia de evento realizado el 14 de junio de 2019 "capacitación a superviores" es necesario que los responsables evidencien que la capacitación incluye el tema mencionado en la actividad " capacitación a los actores de la Gestión Contractual sobre requisitos para suscripción de contratos "</t>
  </si>
  <si>
    <t xml:space="preserve">Se observa correo electrónico de fecha jueves 18/07/2019 10:25 a.m. enviado por Roberto Mario Ochoa Uribe a Viviana Quevedo Beltran ; Luis Ricardo Redondo Navarrete; Myriam Antonieta Caldas Zarate ; Diego Mauricio Lara Abella; Ligia Marlen Sanchez Otalora; Zamir Hernan Silva Zabala ; Sandra Karime Martinez Sarmiento ; Edinson Jair Velasquez Acosta; Eddna Vanessa Nuñez Ordoñez ; German Enrique Gomez Gonzalez ; Jose Joaquin Hernandez Baquero. El asunto del correo mencionado "auditorias contratación".  En el cuerpo del correo se menciona como uno de los puntos a tener en cuenta en las auditoría "4. Publicación en el SECOP."
Es necesario que los responsables de la actividad adjunten "Informe de revisión" una vez se de desarrollo a la auditoría planteada para dar cumplimiento a la actividad propuesta.
</t>
  </si>
  <si>
    <t>Se observan listados de asistencia de evento realizado el 14 de junio de 2019 "capacitación a superviores"</t>
  </si>
  <si>
    <t>Se observa actas de verificación en sedes operativas con objetivo de verificar el tiempo de respuesta de los trámites conforme a la definición de cada uno: 1) Cajica de fecha 25 de junio de 2019, 2) Villeta de fecha 19 de junio de 2019, 3) Caqueza de fecha 20 de junio de 2019, 4) Chocontá de fecha 9 de junio 2019, 5) La Calera de fecha 18 de junio de 2019.  Se debe tener en cuenta la evidencia en la formulación de la actividad: se observan solo actas, quedan pedientes informes y matriz de tramites actualizada</t>
  </si>
  <si>
    <t>Se observa archivos de seguimiento a PQRS de los meses de mayo, junio y julio</t>
  </si>
  <si>
    <t xml:space="preserve">En la verificación realizada se tienen en cuenta únicamente los soportes con fecha posterior a la asignación de la actividad. Se observan adjuntos informes de interventoria del contratista JAHV McGregor S.A.S a:  circulemos del mes de abril, mayo y junio; SIETT del mes de abril, mayo y junio.  </t>
  </si>
  <si>
    <t>Se observan correos electrónicos de fecha: 1) martes 18/06/2019 11:48 a.m enviado por Yasid Jasbeidy Pinilla Miranda con asunto Inventario y Estado Actual Procesos Segunda Instancia Mayo, 2) jueves 20/06/2019 4:03 p.m. enviado por Yasid Jasbeidy Pinilla Miranda con asunto Inventario y estado actual  de los procesos contravencionales de primera Instancia Mayo 2019, 3)  martes 16/07/2019 3:10 p.m. enviado por Yasid Jasbeidy Pinilla Miranda con asuntoInventario, Seguimiento y Estado Actual Procesos Segunda Instancia a Junio 30, 4) lunes 22/07/2019 8:19 a.m. enviado por Yasid Jasbeidy Pinilla Miranda con asunto Inventario y estado actual  de los procesos contravencionales de primera Instancia a Junio 2019, 5) lunes 26/08/2019 10:19 a.m enviado por Yasid Jasbeidy Pinilla Miranda con asunto Inventario, Seguimiento y Estado Actual Procesos Segunda Instancia a Julio 30, 6) lunes 26/08/2019 10:30 a.m. enviado por Yasid Jasbeidy Pinilla Miranda con asunto Inventario y estado actual  de los procesos contravencionales de primera Instancia a Julio 2019. Acta de reunión de fecha 27 de junio de 2019 con objetivo de reunión "Inventario, seguimiento, reparto y entrega de expedientes pendientes de surtir  la Segunda Instancia</t>
  </si>
  <si>
    <t>Se observa acta de reunión de fecha 25 de junio de 2019 con objetivo "SEGUIMIENTO A LA BASE DE DATOS DE INFRACTORES DE LA SECRETARÍA DE TRANSPORTE Y MOVILIDAD DE CUNDINAMARCA CORRESPONDIENTE AL II TRIMESTRE DEL AÑO 2019"</t>
  </si>
  <si>
    <t>Se observa correo copia de correo electrónico enviado por Yeimy Perez Sanmiguel (interventoria a consorcio Circulemos: JAHV McGregor S.A.S.) con asunto "Re: Solicitud de información" el 15 de mayo de 2019 en el que se menciona que no se observa incocnsistencia en creación o modificación de usuarios, que en los informes de gestión se revisa la creación de usuarios y que la actividad se ejecutará por la interventoría de manera mensual. Correos electrónicos de casos (tickets) relacionados a usuarios entre los meses de mayo y julio. Se observa "Informe revisión trimestral sobre el procedimiento para la administración de perfiles en el Sistema de Información de Circulemos" el cual no tiene fecha de elaboración y no se encuentra firmado</t>
  </si>
  <si>
    <t>Se observa documento "INGRESOS CON DESTINACIÓN ESPECÍFICA I SEMESTRE 2019" firmado por el Jefe de Oficina de Análisis Financiero</t>
  </si>
  <si>
    <t>Se evidencia Soporte bancario del ingreso y registro de la distribución en SAP de los meses de junio, julio y agosto</t>
  </si>
  <si>
    <t>No Aplica</t>
  </si>
  <si>
    <t>Secretaría de Desarrollo e Inclusión Social, Secretaría de Educación, Secretaría de Hábitat y Vivienda, Secretaría de Hacienda, Secretaría de la Mujer y Equidad de Género, Secretaría de Salud, Secretaría de Transporte y Movilidad, Secretaría Jurídica</t>
  </si>
  <si>
    <t>Se evidencia avance en la revisión de la ejecución contractual y seguimiento a la publicación de los documentos y actos administrativos en el SECOP</t>
  </si>
  <si>
    <t>Se observan documentos del seguimiento al plan de asistencia técnica en el link http://www.cundinamarca.gov.co/Home/SecretariasEntidades.gc/Secretariadeplaneacion/SecretariadeplaneacionDespliegue/aspoliyplanprog_contenidos/csecreplanea_poliplanyprog_planasistecdep con actualización a segundo trimestre el 21 de noviembre de 2019</t>
  </si>
  <si>
    <t>Se evidencia acta de reunión de fecha 04/07/2019 con objetivo "dar a conocer los lineamientos a los nuevos enlaces para la aplicación de los procedimientos para prestar asistencia técnica", se adjunta listado de asistencia de la reunión descrita en el acta</t>
  </si>
  <si>
    <t xml:space="preserve">Se evidencia la ruta de la publicación trimestral de la información del plan de de desarrollo departamental </t>
  </si>
  <si>
    <t>Se evidencia  informes donde se socializa aspectos importantes se presentan análisis de encuestas ciudadanas de valoración de contenido en visitas a los municipios de Apulo y Albán</t>
  </si>
  <si>
    <t>La dependencia ha cumplido son los seguimientos a los pagos observados, dando con ello cumplimiento a la acción propuesta. Se recomienda ejecutar la acción en forma permanente con el fin de lograr eliminar las dificultades presentadas con los observados, así como acciones adicionales que conduzcan a minimizar el riesgo. También seria conveniente evidenciar la recuperación de la cartera pendiente por esta causa.</t>
  </si>
  <si>
    <t>Mediante correos electrónicos, se evidencia el cumplimiento de la acción relacionada con los seguimientos a los roles de los usuarios del Sistema.</t>
  </si>
  <si>
    <t>No se evidencian acciones que determinen el cumplimiento de la actividad propuesta por la Secretaría de Educación, la cual esta relacionada con la activación de Control de la Planta en el aplicativo Humano Directamente.</t>
  </si>
  <si>
    <t xml:space="preserve">Cumplimiento de las actividades propuestas por la Dependencia </t>
  </si>
  <si>
    <t>Los documentos adjuntos, evidencian el cumplimiento de las acciones conducentes a efectuar pagos correctos a los Operadores de los Contratos de Alimentación Escolar y Transporte de los alumnos de las IED.</t>
  </si>
  <si>
    <t>No se dio cumplimiento a la actividad propuesta, teniendo en cuenta que el compromiso de la entidad para minimizar el riesgo, fue el de subir cada una de las Actas de las 28 visitas realizadas. Solo aparece una.</t>
  </si>
  <si>
    <t>Los documentos subidos como evidencia del cumplimiento de las actividades propuestas, evidencian su cumplimiento. Se recomienda ejecutar la totalidad de la acción, teniendo en cuenta que que no se evidencia el Conclusiones del cruce realizado</t>
  </si>
  <si>
    <t>Mediante Informe firmado por Jorge Enrique Restrepo Mantilla,  se evidencian porcentajes pagados durante los meses comprendidos entre Febrero y Julio de 2019. Es importante tener en cuenta que la actividad propuesta determina como evidencia "Informe Mensual Frente al SIMAT, los cuales no son evidenciados</t>
  </si>
  <si>
    <t>Se evidencian publicaciones en el micrositio de la STM y en las redes sociales de la Gobernación.Se evidencian publicaciones en el micrositio de la STM y en las redes sociales de la Gobernación.</t>
  </si>
  <si>
    <t>Se evidencian actas de reunión, que reflejan el seguimiento a los trámites por parte de la STM, en las sedes operativas. No se evidencia el cumplimiento en la actualización de la matriz de trámites e informes.</t>
  </si>
  <si>
    <t>Se evidencia el seguimiento a las PQRS de los meses de julio, agosto, septiembre, octubre y lo corrido de noviembre de 2019.</t>
  </si>
  <si>
    <t>Se anexan informes de interventoría de la firma HAHV Mc GREGOR, quien realiza el seguimiento al cumplimiento de las obligaciones contractuales en las diferentes sedes operativas.</t>
  </si>
  <si>
    <t>Se evidencian correos electrónicos y actas de seguimiento a los procesos contravencionales y con el informe del inventario y seguimiento en primera y segunda instancia a septiembre de 2019.</t>
  </si>
  <si>
    <t>Se adjunta acta de reunión de fecha 27 de septiembre de 2019, con el objetivo de hacer seguimiento a la bases de datos de infractores de la STM de Cundinamarca, correspondiente al tercer trimestre de 2019. No se evidencian informe de interventoría y supervisión, según se plantea como evidencia del cumplimiento de la actividad.</t>
  </si>
  <si>
    <t>Las evidencias registradas, demuestran el cumplimiento de la Acción propuesta por la dependencia.</t>
  </si>
  <si>
    <t>Se adjunta comunicación del 17/09/2019, dirigida a JHAV Mc GREGOR y al Gerente del Concesionario UT SIETT de Cund., relacionado con el cumplimiento, control y vigilancia de la Ley de Archivo, igualmente se adjunta informe sobre el tema de la firma JAHV mc GREGOR.</t>
  </si>
  <si>
    <t>Se evidencian los mismos registro de la actividad No. 1,. Se adjunta comunicación del 17/09/2019, dirigida a JHAV Mc GREGOR y al Gerente del Concesionario UT SIETT de Cund., relacionado con el cumplimiento, control y vigilancia de la Ley de Archivo, igualmente se adjunta informe sobre el tema de la firma JAHV mc GREGOR.</t>
  </si>
  <si>
    <t>Se evidencian los mismos registros de las anteriores actividades. Se adjunta comunicación del 17/09/2019, dirigida a JHAV Mc GREGOR y al Gerente del Concesionario UT SIETT de Cund., relacionado con el cumplimiento, control y vigilancia de la Ley de Archivo, igualmente se adjunta informe sobre el tema de la firma JAHV mc GREGOR.</t>
  </si>
  <si>
    <t>Se evidencian seguimientos de la actividad programada, se adjunta el primer informe, pendiente el informe del segundo semestre ya que este se vence el  30 de noviembre de 2019.</t>
  </si>
  <si>
    <t>En  los seguimientos, se explica que "La distribución del ingreso corresponde al siguiente porcentaje Conservación medio ambiente 1% FONPET 8.5% Recursos agropecuarios 1% Recueros ordinarios 89.5% Septiembre 2019". Se adjuntan  registros de la ejecución de ingresos de fecha 07/10/2019 y 05/11/2019, así como el extracto de cuenta corriente de los meses de septiembre y octubre de 2019, del Banco Davivienda.</t>
  </si>
  <si>
    <t>Se evidencia que se realizó la socialización de los resultados obtenidos de la auditoria interna de contratación que se planteó para hacer seguimiento a la contratación de las entidades de los niveles centrales y descentralizados del departamento para cada una de las Secretarías, logrando el cumplimiento de lo planteado en la actividad</t>
  </si>
  <si>
    <t>Se evidencia capacitación que fue realizada el 14 de junio de 2019, y se suben soportes de la presentación en la cual se refleja que el tema tratado corresponde al planteado en la actividad</t>
  </si>
  <si>
    <t>Se evidencia que se realizo la socialización de los resultados obtenidos de la auditoria interna de contratación que se planteo para hacer seguimiento a la contratación de las entidades del nivel central y descentralizadas del departamento para cada una de las Secretarías, logrando el cumplimiento de lo planteado en la actividad</t>
  </si>
  <si>
    <t>Se evidencia actas de comité de contratación teniendo en cuenta los procesos contractuales para garantizar la debida adquisición de bienes y servicios</t>
  </si>
  <si>
    <t>Se observan listados de asistencia del evento realizado el 14 de junio de 2019 "capacitación a supervisores", por lo tanto la actividad es cumplida a satisfacción en el primer seguimiento</t>
  </si>
  <si>
    <t>Se evidencia que se realizo la socialización de los resultados obtenidos de la auditoria interna de contratación que se planteo para hacer seguimiento a la contratación de las entidades del nivel central y descentralizadas del departamento para cada una de las Secretarías verificando el cumplimiento de las obligaciones de los contratistas, es decir, se cumple con la actividad propuesta</t>
  </si>
  <si>
    <t>Se evidencia los informes de auditoria planteados dentro de la actividad estipulada para esta acción</t>
  </si>
  <si>
    <t>Se evidencia acta #4 del 19 de julio sobre impulsar experiencias demostrativas en humanización y acta #6 del 17 de septiembre de 2019, relacionada con la estrategia de atención primaria en salud en los municipios y informe de intervenciones colectivas taller política pública de participación social-orientaciones para el desarrollo del componente de educación, formación en el marco de la gestión de la salud pública plan de fecha 23 de septiembre de 2019 y adicionalmente presentan informe encuentro provincial de participación social en salud silvania Cundinamarca del Jueves 7 de Noviembre de 2019, y archivo de excel relacionando el cumplimiento de la meta.</t>
  </si>
  <si>
    <t>Se evidencia mediante formato código M-PDS-OPACS_FR_008, que los siguientes hospital de Carmen de Carupa, hospital de Girardot mediante mercurio 2019320217 convoca para que realicen la reelección del representante de lo usuarios y asamblea general de usuarios y adjuntan acta de posesión # 052 del 16 de septiembre de 2019.</t>
  </si>
  <si>
    <t>Se evidencia presentación en participación social y atención al ciudadano en salud, adjuntan relación de asistencia de 14, 19 de julio y 17 de septiembre de 2019, relacionan cuadro de excel de 44 asistentes, y archivo de excel con cronograma de cumplimiento dirigida a los municipios.</t>
  </si>
  <si>
    <t>Se anexa un informe de gestión trimestral ( abril-junio) del proceso de trámites con fecha 05/07/2019 (sin firma) en el que menciona: " (...)en este momento se está esperando que se surtan las pruebas para puesta en marcha en LÍNEA, toda vez que al finalizar este trimestre (junio de 2019) todos los trámites seleccionados continúan adelantándose de forma presencial y manual por fallas en la plataforma y demás errores que se han presentado".  No se presentan anexos que evidencien el cumplimiento de la actividad programada: Realizar socializaciones con la ciudadanía para divulgar los protocolos en atención de trámites, tiempos y costos</t>
  </si>
  <si>
    <t>No existen soportes que permitan corroborar un seguimiento permanente a la actualización de trámites en SUIT. Posterior al 11/09/2019, se evidencia un acta de fecha 03/05/2019 y un seguimiento al Plan Anticorrupción del primer trimestre de 2019 en el que registra: "Se continúa con los inconvenientes reportados con la firma Evolution, a la fecha (Abril 23 de 2019) el trámite se realiza de forma presencial y manual"</t>
  </si>
  <si>
    <t>se anexa registros de entregas de ayudas a beneficiarios de programas de la secretaría de Desarrollo e Inclusión Social. se cargan actas de entrega de material y registro fotográfico.</t>
  </si>
  <si>
    <t>se aprecia registros fotográficos, pero la evidencia para la ejecución de la actividad hace referencia es a "consolidados de actas de entrega", las cuales no se anexan.</t>
  </si>
  <si>
    <t xml:space="preserve">No se observa avance  en la ejecución de la actividad con posterioridad a la primera verificación del la Oficina de Control Interno . </t>
  </si>
  <si>
    <t>se observa acta de fecha 14 de agosto de 2019, donde se da Revisión del formato M-PDDS-FR-002. se anexa registro fotográfico.</t>
  </si>
  <si>
    <t>Evaluar el nivel de avance de los planes de acción de riesgos de corrupción para el tercer seguimiento del plan de lucha contra la corrupción y de atención al ciudadano</t>
  </si>
  <si>
    <t>Se tienen un totral de 14 planes de acción de riesgos (uno por cada riesgo de corrupción) desglosados en 42 actividades asignadas a 10 dependencias). Se evaluó la ejecución de los planes de acción de riesgos (tratamiento de los riesgos) durante observando que cinco de los planes no alcazaron un 100% de ejecución, esto corresponde a 8 actividades que no se cumplieron en su totalidad. Los planes de acción de menor porcentaje de ejecución corresponde a a los procesos misionales más grandes en el SIGC de la Gobernación, a saber, Promoción del Desarrollo Educativo y Promoción del Desarrollo de Salud, y al proceso de Asistencia Técnica. Se espera que con el resultado de la ejecución de estos planes se observen controles más eficaces a listar en el mapa de riesgos de corrupción de la vigencia 2020</t>
  </si>
  <si>
    <t>Los planes de acción de riesgos observados por Secretarías o Dependencias responsables de la ejecución de actividades permite observar que la Secretaría de Hábitat y Vivienda así como la Secretaría de la Mujer y Equidad de Genero presentan los porcentajes de ejecución más bajos en las actividades asignadas, estos corresponden al proceso de Asistencia Técnica, en el cual se asignaron 1 actividad para cada Secretaría participante en el proceso y que se presenta expuesta con posibilidad de riesgos de corrupción. La Secretaría de Educación tiene un porcentaje de ejecución relativamente bajo, no obstante es importante resaltar que tenía a cargo 9 actividades.</t>
  </si>
  <si>
    <t>- Es pertinente que en las secretarías se entienda evaluen los resultados obtenidos del plan de acción de riersgos en función de los controles mejorados o nuevos logrados durante 2019 y que harán parte del mapa de riesgos de corrupción 2020
- En el planteamiento de las actividades de los planes de acción de riesgos, en algunas ocasiones, se detallan evidencias (o soportes) que se omiten o no son tenidos en cuenta durante la ejecución de la actividad, esto hace ambiguo el reconocimiento de la eficacia de la actividad y los resultados alcanzados con respecto al tratamiento de los riesgos.
- Pese a que el porcentaje de ejecución del plan de acción de riesgos no es bajo, el tratamiento obedece a riesgos de corrupción, por esta razón se debe alcanzar el 100%. Los responsables del plan anticorrupción y atención al ciudadano deberían fortalecer la ejecución del plan de acción de riesgos a fin de evidenciar adecuado tratamiento de los riesgos de corrupción.</t>
  </si>
  <si>
    <t>22 de noviembre de 2019</t>
  </si>
  <si>
    <t>La ejecución de actividades de los 14 riesgos de corrupción durante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</si>
</sst>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rgb="FF000000"/>
      <name val="Calibri"/>
    </font>
    <font>
      <sz val="11"/>
      <name val="Calibri"/>
      <family val="2"/>
    </font>
    <font>
      <b/>
      <sz val="11"/>
      <name val="Calibri"/>
      <family val="2"/>
    </font>
    <font>
      <b/>
      <sz val="14"/>
      <name val="Calibri"/>
      <family val="2"/>
    </font>
    <font>
      <b/>
      <sz val="13"/>
      <name val="Calibri"/>
      <family val="2"/>
    </font>
    <font>
      <sz val="11"/>
      <name val="Arial"/>
      <family val="2"/>
    </font>
    <font>
      <b/>
      <sz val="11"/>
      <color rgb="FFFFFFFF"/>
      <name val="Calibri"/>
      <family val="2"/>
    </font>
    <font>
      <sz val="11"/>
      <color rgb="FF000000"/>
      <name val="Calibri"/>
      <family val="2"/>
    </font>
    <font>
      <b/>
      <sz val="11"/>
      <color theme="1"/>
      <name val="Calibri"/>
      <family val="2"/>
      <scheme val="minor"/>
    </font>
    <font>
      <sz val="11"/>
      <color rgb="FFFF0000"/>
      <name val="Calibri"/>
      <family val="2"/>
    </font>
    <font>
      <sz val="12"/>
      <color indexed="10"/>
      <name val="Calibri"/>
      <family val="2"/>
    </font>
    <font>
      <b/>
      <sz val="11"/>
      <name val="Calibri"/>
      <family val="2"/>
    </font>
    <font>
      <sz val="10"/>
      <name val="Arial"/>
      <family val="2"/>
    </font>
    <font>
      <b/>
      <sz val="11"/>
      <color rgb="FF000000"/>
      <name val="Calibri"/>
      <family val="2"/>
      <scheme val="minor"/>
    </font>
    <font>
      <sz val="12"/>
      <color theme="1"/>
      <name val="Calibri"/>
      <family val="2"/>
      <scheme val="minor"/>
    </font>
    <font>
      <sz val="11"/>
      <name val="Calibri"/>
      <family val="2"/>
    </font>
    <font>
      <sz val="11"/>
      <name val="Arial"/>
      <family val="2"/>
    </font>
    <font>
      <b/>
      <sz val="11"/>
      <color rgb="FF000000"/>
      <name val="Calibri"/>
      <family val="2"/>
    </font>
    <font>
      <sz val="11"/>
      <color rgb="FF000000"/>
      <name val="Calibri"/>
      <family val="2"/>
    </font>
    <font>
      <b/>
      <sz val="12"/>
      <color theme="1"/>
      <name val="Calibri"/>
      <family val="2"/>
      <scheme val="minor"/>
    </font>
    <font>
      <b/>
      <sz val="14"/>
      <name val="Calibri"/>
      <family val="2"/>
    </font>
    <font>
      <b/>
      <sz val="14"/>
      <color rgb="FF000000"/>
      <name val="Calibri"/>
      <family val="2"/>
    </font>
    <font>
      <b/>
      <sz val="11"/>
      <color rgb="FFFFFFFF"/>
      <name val="Calibri"/>
      <family val="2"/>
    </font>
    <font>
      <sz val="18"/>
      <color rgb="FF000000"/>
      <name val="Calibri"/>
      <family val="2"/>
    </font>
    <font>
      <b/>
      <sz val="13"/>
      <name val="Calibri"/>
      <family val="2"/>
    </font>
    <font>
      <sz val="11"/>
      <color rgb="FF000000"/>
      <name val="Calibri"/>
      <family val="2"/>
      <scheme val="minor"/>
    </font>
    <font>
      <b/>
      <sz val="13"/>
      <color rgb="FF000000"/>
      <name val="Calibri"/>
      <family val="2"/>
    </font>
    <font>
      <sz val="13"/>
      <color rgb="FF000000"/>
      <name val="Calibri"/>
      <family val="2"/>
    </font>
  </fonts>
  <fills count="16">
    <fill>
      <patternFill patternType="none"/>
    </fill>
    <fill>
      <patternFill patternType="gray125"/>
    </fill>
    <fill>
      <patternFill patternType="solid">
        <fgColor rgb="FF70AD47"/>
        <bgColor rgb="FF70AD47"/>
      </patternFill>
    </fill>
    <fill>
      <patternFill patternType="solid">
        <fgColor rgb="FFE2EFDA"/>
        <bgColor rgb="FFE2EFDA"/>
      </patternFill>
    </fill>
    <fill>
      <patternFill patternType="solid">
        <fgColor theme="0"/>
        <bgColor indexed="64"/>
      </patternFill>
    </fill>
    <fill>
      <patternFill patternType="solid">
        <fgColor rgb="FFFFF2CC"/>
        <bgColor indexed="64"/>
      </patternFill>
    </fill>
    <fill>
      <patternFill patternType="solid">
        <fgColor rgb="FFFFE59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rgb="FF70AD47"/>
      </patternFill>
    </fill>
    <fill>
      <patternFill patternType="solid">
        <fgColor theme="5" tint="0.39997558519241921"/>
        <bgColor indexed="64"/>
      </patternFill>
    </fill>
    <fill>
      <patternFill patternType="solid">
        <fgColor theme="5" tint="0.39997558519241921"/>
        <bgColor rgb="FF70AD47"/>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rgb="FFD9D9D9"/>
      </patternFill>
    </fill>
    <fill>
      <patternFill patternType="solid">
        <fgColor theme="4" tint="0.59999389629810485"/>
        <bgColor rgb="FFD9D9D9"/>
      </patternFill>
    </fill>
  </fills>
  <borders count="32">
    <border>
      <left/>
      <right/>
      <top/>
      <bottom/>
      <diagonal/>
    </border>
    <border>
      <left/>
      <right/>
      <top/>
      <bottom/>
      <diagonal/>
    </border>
    <border>
      <left/>
      <right/>
      <top style="thin">
        <color rgb="FFA9D08E"/>
      </top>
      <bottom style="thin">
        <color rgb="FFA9D08E"/>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69">
    <xf numFmtId="0" fontId="0" fillId="0" borderId="0" xfId="0" applyFont="1" applyAlignment="1"/>
    <xf numFmtId="0" fontId="0" fillId="3" borderId="0" xfId="0" applyFont="1" applyFill="1"/>
    <xf numFmtId="0" fontId="1" fillId="0" borderId="0" xfId="0" applyFont="1"/>
    <xf numFmtId="0" fontId="0" fillId="0" borderId="0" xfId="0" applyFont="1"/>
    <xf numFmtId="0" fontId="0" fillId="0" borderId="0" xfId="0" applyFont="1"/>
    <xf numFmtId="0" fontId="0" fillId="0" borderId="0" xfId="0" applyFont="1" applyAlignment="1"/>
    <xf numFmtId="0" fontId="6" fillId="2" borderId="2" xfId="0" applyFont="1" applyFill="1" applyBorder="1" applyAlignment="1">
      <alignment horizontal="center"/>
    </xf>
    <xf numFmtId="0" fontId="6" fillId="2" borderId="0" xfId="0" applyFont="1" applyFill="1" applyAlignment="1">
      <alignment horizontal="center"/>
    </xf>
    <xf numFmtId="0" fontId="0" fillId="0" borderId="0" xfId="0" applyFont="1"/>
    <xf numFmtId="0" fontId="0" fillId="0" borderId="0" xfId="0" applyFont="1" applyAlignment="1"/>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0" fillId="0" borderId="0" xfId="0" applyFont="1" applyFill="1" applyAlignment="1"/>
    <xf numFmtId="0" fontId="0" fillId="0" borderId="3" xfId="0" applyFont="1" applyFill="1" applyBorder="1"/>
    <xf numFmtId="0" fontId="0" fillId="0" borderId="3" xfId="0" applyFont="1" applyFill="1" applyBorder="1" applyAlignment="1"/>
    <xf numFmtId="0" fontId="15" fillId="0" borderId="3" xfId="0" applyFont="1" applyFill="1" applyBorder="1" applyAlignment="1"/>
    <xf numFmtId="0" fontId="16" fillId="0" borderId="3" xfId="0" applyFont="1" applyFill="1" applyBorder="1" applyAlignment="1"/>
    <xf numFmtId="0" fontId="18" fillId="0" borderId="0" xfId="0" applyFont="1" applyFill="1" applyAlignment="1"/>
    <xf numFmtId="0" fontId="17" fillId="11" borderId="13" xfId="0" applyFont="1" applyFill="1" applyBorder="1" applyAlignment="1">
      <alignment horizontal="center" vertical="center"/>
    </xf>
    <xf numFmtId="0" fontId="17" fillId="11" borderId="14" xfId="0" applyFont="1" applyFill="1" applyBorder="1" applyAlignment="1">
      <alignment horizontal="center" vertical="center"/>
    </xf>
    <xf numFmtId="0" fontId="15" fillId="0" borderId="8" xfId="0" applyFont="1" applyFill="1" applyBorder="1" applyAlignment="1"/>
    <xf numFmtId="0" fontId="17" fillId="9" borderId="13" xfId="0" applyFont="1" applyFill="1" applyBorder="1" applyAlignment="1">
      <alignment horizontal="center" vertical="center"/>
    </xf>
    <xf numFmtId="0" fontId="17" fillId="9" borderId="14" xfId="0" applyFont="1" applyFill="1" applyBorder="1" applyAlignment="1">
      <alignment horizontal="center" vertical="center"/>
    </xf>
    <xf numFmtId="0" fontId="0" fillId="0" borderId="17" xfId="0" applyFont="1" applyFill="1" applyBorder="1"/>
    <xf numFmtId="0" fontId="0" fillId="0" borderId="18" xfId="0" applyFont="1" applyFill="1" applyBorder="1"/>
    <xf numFmtId="0" fontId="0" fillId="0" borderId="18" xfId="0" applyFont="1" applyFill="1" applyBorder="1" applyAlignment="1"/>
    <xf numFmtId="0" fontId="0" fillId="0" borderId="13" xfId="0" applyFont="1" applyFill="1" applyBorder="1"/>
    <xf numFmtId="0" fontId="0" fillId="0" borderId="14" xfId="0" applyFont="1" applyFill="1" applyBorder="1"/>
    <xf numFmtId="0" fontId="0" fillId="0" borderId="15" xfId="0" applyFont="1" applyFill="1" applyBorder="1" applyAlignment="1"/>
    <xf numFmtId="0" fontId="0" fillId="0" borderId="19" xfId="0" applyFont="1" applyFill="1" applyBorder="1"/>
    <xf numFmtId="0" fontId="0" fillId="0" borderId="8" xfId="0" applyFont="1" applyFill="1" applyBorder="1"/>
    <xf numFmtId="0" fontId="0" fillId="0" borderId="20" xfId="0" applyFont="1" applyFill="1" applyBorder="1"/>
    <xf numFmtId="0" fontId="0" fillId="0" borderId="17" xfId="0" applyFont="1" applyFill="1" applyBorder="1" applyAlignment="1"/>
    <xf numFmtId="0" fontId="5" fillId="0" borderId="17" xfId="0" applyFont="1" applyFill="1" applyBorder="1" applyAlignment="1"/>
    <xf numFmtId="0" fontId="0" fillId="0" borderId="13" xfId="0" applyFont="1" applyFill="1" applyBorder="1" applyAlignment="1"/>
    <xf numFmtId="0" fontId="15" fillId="0" borderId="19" xfId="0" applyFont="1" applyFill="1" applyBorder="1" applyAlignment="1"/>
    <xf numFmtId="0" fontId="15" fillId="0" borderId="17" xfId="0" applyFont="1" applyFill="1" applyBorder="1" applyAlignment="1"/>
    <xf numFmtId="0" fontId="16" fillId="0" borderId="17" xfId="0" applyFont="1" applyFill="1" applyBorder="1" applyAlignment="1"/>
    <xf numFmtId="0" fontId="15" fillId="0" borderId="13" xfId="0" applyFont="1" applyFill="1" applyBorder="1" applyAlignment="1"/>
    <xf numFmtId="0" fontId="15" fillId="0" borderId="14" xfId="0" applyFont="1" applyFill="1" applyBorder="1" applyAlignment="1"/>
    <xf numFmtId="0" fontId="0" fillId="4" borderId="1" xfId="0" applyFont="1" applyFill="1" applyBorder="1"/>
    <xf numFmtId="0" fontId="0" fillId="12" borderId="3" xfId="0" applyFont="1" applyFill="1" applyBorder="1" applyAlignment="1">
      <alignment horizontal="right" vertical="center" wrapText="1"/>
    </xf>
    <xf numFmtId="0" fontId="22" fillId="2" borderId="0" xfId="0" applyFont="1" applyFill="1" applyAlignment="1">
      <alignment horizontal="center"/>
    </xf>
    <xf numFmtId="0" fontId="18" fillId="3" borderId="0" xfId="0" applyFont="1" applyFill="1"/>
    <xf numFmtId="0" fontId="17" fillId="0" borderId="3" xfId="0" applyFont="1" applyFill="1" applyBorder="1" applyAlignment="1">
      <alignment horizontal="center" vertical="center"/>
    </xf>
    <xf numFmtId="9" fontId="15" fillId="0" borderId="3" xfId="1" applyFont="1" applyFill="1" applyBorder="1" applyAlignment="1"/>
    <xf numFmtId="9" fontId="16" fillId="0" borderId="3" xfId="1" applyFont="1" applyFill="1" applyBorder="1" applyAlignment="1"/>
    <xf numFmtId="9" fontId="15" fillId="0" borderId="14" xfId="1" applyFont="1" applyFill="1" applyBorder="1" applyAlignment="1"/>
    <xf numFmtId="9" fontId="0" fillId="0" borderId="8" xfId="1" applyFont="1" applyFill="1" applyBorder="1" applyAlignment="1"/>
    <xf numFmtId="9" fontId="0" fillId="0" borderId="3" xfId="1" applyFont="1" applyFill="1" applyBorder="1" applyAlignment="1"/>
    <xf numFmtId="9" fontId="5" fillId="0" borderId="3" xfId="1" applyFont="1" applyFill="1" applyBorder="1" applyAlignment="1"/>
    <xf numFmtId="9" fontId="0" fillId="0" borderId="14" xfId="1" applyFont="1" applyFill="1" applyBorder="1" applyAlignment="1"/>
    <xf numFmtId="0" fontId="4" fillId="14" borderId="3" xfId="0" applyFont="1" applyFill="1" applyBorder="1" applyAlignment="1">
      <alignment horizontal="center" vertical="center" wrapText="1"/>
    </xf>
    <xf numFmtId="0" fontId="24" fillId="14" borderId="3" xfId="0" applyFont="1" applyFill="1" applyBorder="1" applyAlignment="1">
      <alignment horizontal="center" vertical="center" wrapText="1"/>
    </xf>
    <xf numFmtId="10" fontId="3" fillId="15" borderId="3" xfId="0" applyNumberFormat="1"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0" fillId="0" borderId="0" xfId="0" applyFont="1" applyAlignment="1">
      <alignment horizontal="left"/>
    </xf>
    <xf numFmtId="14" fontId="0" fillId="0" borderId="8" xfId="0" applyNumberFormat="1" applyFont="1" applyFill="1" applyBorder="1"/>
    <xf numFmtId="14" fontId="0" fillId="0" borderId="3" xfId="0" applyNumberFormat="1" applyFont="1" applyFill="1" applyBorder="1"/>
    <xf numFmtId="14" fontId="0" fillId="0" borderId="3" xfId="0" applyNumberFormat="1" applyFont="1" applyFill="1" applyBorder="1" applyAlignment="1"/>
    <xf numFmtId="14" fontId="0" fillId="0" borderId="14" xfId="0" applyNumberFormat="1" applyFont="1" applyFill="1" applyBorder="1"/>
    <xf numFmtId="0" fontId="0" fillId="13" borderId="3" xfId="0" applyFill="1" applyBorder="1" applyAlignment="1">
      <alignment vertical="center"/>
    </xf>
    <xf numFmtId="0" fontId="0" fillId="13" borderId="3" xfId="0" applyFill="1" applyBorder="1" applyAlignment="1">
      <alignment horizontal="left" vertical="center" wrapText="1"/>
    </xf>
    <xf numFmtId="9" fontId="0" fillId="13" borderId="3" xfId="1" applyFont="1" applyFill="1" applyBorder="1" applyAlignment="1">
      <alignment vertical="center"/>
    </xf>
    <xf numFmtId="0" fontId="0" fillId="13" borderId="3" xfId="0" applyFill="1" applyBorder="1" applyAlignment="1">
      <alignment horizontal="center" vertical="center"/>
    </xf>
    <xf numFmtId="9" fontId="0" fillId="13" borderId="3" xfId="1" applyFont="1" applyFill="1" applyBorder="1" applyAlignment="1">
      <alignment horizontal="center" vertical="center"/>
    </xf>
    <xf numFmtId="0" fontId="0" fillId="4" borderId="1" xfId="0" applyFill="1" applyBorder="1" applyProtection="1">
      <protection hidden="1"/>
    </xf>
    <xf numFmtId="0" fontId="0" fillId="4" borderId="22" xfId="0" applyFill="1" applyBorder="1" applyProtection="1">
      <protection locked="0"/>
    </xf>
    <xf numFmtId="0" fontId="9" fillId="4" borderId="1" xfId="0" applyFont="1" applyFill="1" applyBorder="1" applyAlignment="1" applyProtection="1">
      <alignment horizontal="center" vertical="top" wrapText="1"/>
      <protection hidden="1"/>
    </xf>
    <xf numFmtId="0" fontId="11" fillId="4"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left" vertical="center" wrapText="1"/>
      <protection hidden="1"/>
    </xf>
    <xf numFmtId="0" fontId="0" fillId="4" borderId="0" xfId="0" applyFill="1"/>
    <xf numFmtId="0" fontId="0" fillId="4" borderId="0" xfId="0" applyFont="1" applyFill="1" applyAlignment="1"/>
    <xf numFmtId="0" fontId="3" fillId="4" borderId="1" xfId="0" applyFont="1" applyFill="1" applyBorder="1" applyAlignment="1">
      <alignment vertical="center" wrapText="1"/>
    </xf>
    <xf numFmtId="0" fontId="3" fillId="4" borderId="0" xfId="0" applyFont="1" applyFill="1" applyAlignment="1"/>
    <xf numFmtId="0" fontId="2" fillId="4" borderId="0" xfId="0" applyFont="1" applyFill="1" applyAlignment="1">
      <alignment horizontal="center"/>
    </xf>
    <xf numFmtId="0" fontId="0" fillId="4" borderId="1" xfId="0" applyFont="1" applyFill="1" applyBorder="1" applyAlignment="1"/>
    <xf numFmtId="0" fontId="1" fillId="4" borderId="0" xfId="0" applyFont="1" applyFill="1"/>
    <xf numFmtId="0" fontId="27" fillId="4" borderId="1" xfId="0" applyFont="1" applyFill="1" applyBorder="1" applyProtection="1">
      <protection hidden="1"/>
    </xf>
    <xf numFmtId="0" fontId="0" fillId="3" borderId="0" xfId="0" applyFont="1" applyFill="1" applyAlignment="1"/>
    <xf numFmtId="0" fontId="18" fillId="0" borderId="0" xfId="0" applyFont="1" applyAlignment="1">
      <alignment wrapText="1"/>
    </xf>
    <xf numFmtId="10" fontId="15" fillId="0" borderId="8" xfId="1" applyNumberFormat="1" applyFont="1" applyFill="1" applyBorder="1" applyAlignment="1"/>
    <xf numFmtId="10" fontId="15" fillId="0" borderId="3" xfId="1" applyNumberFormat="1" applyFont="1" applyFill="1" applyBorder="1" applyAlignment="1"/>
    <xf numFmtId="0" fontId="18" fillId="0" borderId="3" xfId="0" applyFont="1" applyFill="1" applyBorder="1"/>
    <xf numFmtId="9" fontId="15" fillId="0" borderId="3" xfId="1" applyNumberFormat="1" applyFont="1" applyFill="1" applyBorder="1" applyAlignment="1"/>
    <xf numFmtId="0" fontId="7" fillId="0" borderId="3" xfId="0" applyFont="1" applyFill="1" applyBorder="1"/>
    <xf numFmtId="0" fontId="18" fillId="0" borderId="18" xfId="0" applyFont="1" applyFill="1" applyBorder="1"/>
    <xf numFmtId="0" fontId="0" fillId="0" borderId="0" xfId="0" applyFont="1" applyAlignment="1">
      <alignment wrapText="1"/>
    </xf>
    <xf numFmtId="0" fontId="17" fillId="11" borderId="15" xfId="0" applyFont="1" applyFill="1" applyBorder="1" applyAlignment="1">
      <alignment horizontal="center" vertical="center" wrapText="1"/>
    </xf>
    <xf numFmtId="0" fontId="0" fillId="0" borderId="18" xfId="0" applyFont="1" applyFill="1" applyBorder="1" applyAlignment="1">
      <alignment vertical="center" wrapText="1"/>
    </xf>
    <xf numFmtId="0" fontId="5" fillId="0" borderId="18" xfId="0" applyFont="1" applyFill="1" applyBorder="1" applyAlignment="1">
      <alignment vertical="center" wrapText="1"/>
    </xf>
    <xf numFmtId="0" fontId="0" fillId="0" borderId="15" xfId="0" applyFont="1" applyFill="1" applyBorder="1" applyAlignment="1">
      <alignment vertical="center" wrapText="1"/>
    </xf>
    <xf numFmtId="0" fontId="17" fillId="9" borderId="25" xfId="0" applyFont="1" applyFill="1" applyBorder="1" applyAlignment="1">
      <alignment horizontal="center" vertical="center" wrapText="1"/>
    </xf>
    <xf numFmtId="0" fontId="15" fillId="0" borderId="9" xfId="0" applyFont="1" applyFill="1" applyBorder="1" applyAlignment="1">
      <alignment wrapText="1"/>
    </xf>
    <xf numFmtId="0" fontId="1" fillId="0" borderId="9" xfId="0" applyFont="1" applyFill="1" applyBorder="1" applyAlignment="1">
      <alignment wrapText="1"/>
    </xf>
    <xf numFmtId="0" fontId="16" fillId="0" borderId="9" xfId="0" applyFont="1" applyFill="1" applyBorder="1" applyAlignment="1">
      <alignment wrapText="1"/>
    </xf>
    <xf numFmtId="0" fontId="15" fillId="0" borderId="31" xfId="0" applyFont="1" applyFill="1" applyBorder="1" applyAlignment="1">
      <alignment wrapText="1"/>
    </xf>
    <xf numFmtId="0" fontId="0" fillId="0" borderId="19" xfId="0" applyFont="1" applyFill="1" applyBorder="1" applyAlignment="1"/>
    <xf numFmtId="0" fontId="0" fillId="0" borderId="2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30" xfId="0" applyFont="1" applyFill="1" applyBorder="1" applyAlignment="1">
      <alignment horizontal="center" vertical="center"/>
    </xf>
    <xf numFmtId="0" fontId="17" fillId="10" borderId="10" xfId="0" applyFont="1" applyFill="1" applyBorder="1" applyAlignment="1">
      <alignment horizontal="center" vertical="center"/>
    </xf>
    <xf numFmtId="0" fontId="17" fillId="10" borderId="11" xfId="0" applyFont="1" applyFill="1" applyBorder="1" applyAlignment="1">
      <alignment horizontal="center" vertical="center"/>
    </xf>
    <xf numFmtId="0" fontId="17" fillId="10" borderId="12" xfId="0" applyFont="1" applyFill="1" applyBorder="1" applyAlignment="1">
      <alignment horizontal="center" vertical="center" wrapText="1"/>
    </xf>
    <xf numFmtId="0" fontId="0" fillId="7" borderId="10"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5" xfId="0" applyFont="1" applyFill="1" applyBorder="1" applyAlignment="1">
      <alignment horizontal="center" vertical="center"/>
    </xf>
    <xf numFmtId="0" fontId="0" fillId="13" borderId="9" xfId="0" applyFill="1" applyBorder="1" applyAlignment="1">
      <alignment horizontal="left" vertical="center" wrapText="1"/>
    </xf>
    <xf numFmtId="0" fontId="0" fillId="13" borderId="21" xfId="0" applyFill="1" applyBorder="1" applyAlignment="1">
      <alignment horizontal="left" vertical="center" wrapText="1"/>
    </xf>
    <xf numFmtId="0" fontId="0" fillId="13" borderId="16" xfId="0" applyFill="1" applyBorder="1" applyAlignment="1">
      <alignment horizontal="left" vertical="center" wrapText="1"/>
    </xf>
    <xf numFmtId="0" fontId="0" fillId="13" borderId="9" xfId="0" applyFill="1" applyBorder="1" applyAlignment="1">
      <alignment horizontal="center" wrapText="1"/>
    </xf>
    <xf numFmtId="0" fontId="0" fillId="13" borderId="21" xfId="0" applyFill="1" applyBorder="1" applyAlignment="1">
      <alignment horizontal="center" wrapText="1"/>
    </xf>
    <xf numFmtId="0" fontId="0" fillId="13" borderId="16" xfId="0" applyFill="1" applyBorder="1" applyAlignment="1">
      <alignment horizontal="center" wrapText="1"/>
    </xf>
    <xf numFmtId="0" fontId="9" fillId="0" borderId="3" xfId="0" applyFont="1" applyFill="1" applyBorder="1" applyAlignment="1" applyProtection="1">
      <alignment horizontal="center" vertical="top" wrapText="1"/>
      <protection hidden="1"/>
    </xf>
    <xf numFmtId="0" fontId="11" fillId="0" borderId="3" xfId="0" applyFont="1" applyFill="1" applyBorder="1" applyAlignment="1" applyProtection="1">
      <alignment horizontal="center" vertical="center" wrapText="1"/>
      <protection hidden="1"/>
    </xf>
    <xf numFmtId="0" fontId="19" fillId="13"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8" fillId="12" borderId="9" xfId="0" applyFont="1" applyFill="1" applyBorder="1" applyAlignment="1">
      <alignment horizontal="center" vertical="center"/>
    </xf>
    <xf numFmtId="0" fontId="8" fillId="12" borderId="21" xfId="0" applyFont="1" applyFill="1" applyBorder="1" applyAlignment="1">
      <alignment horizontal="center" vertical="center"/>
    </xf>
    <xf numFmtId="0" fontId="8" fillId="12" borderId="16" xfId="0" applyFont="1" applyFill="1" applyBorder="1" applyAlignment="1">
      <alignment horizontal="center" vertical="center"/>
    </xf>
    <xf numFmtId="0" fontId="21" fillId="12" borderId="3"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4" fillId="14" borderId="9"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4" fillId="14" borderId="16" xfId="0" applyFont="1" applyFill="1" applyBorder="1" applyAlignment="1">
      <alignment horizontal="center" vertical="center" wrapText="1"/>
    </xf>
    <xf numFmtId="0" fontId="26" fillId="4" borderId="22" xfId="0" applyFont="1" applyFill="1" applyBorder="1" applyAlignment="1">
      <alignment horizontal="center"/>
    </xf>
    <xf numFmtId="0" fontId="12" fillId="0" borderId="3" xfId="0" applyFont="1" applyFill="1" applyBorder="1" applyAlignment="1" applyProtection="1">
      <alignment horizontal="left"/>
      <protection hidden="1"/>
    </xf>
    <xf numFmtId="0" fontId="2" fillId="0" borderId="3"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left" vertical="center" wrapText="1"/>
      <protection hidden="1"/>
    </xf>
    <xf numFmtId="9" fontId="0" fillId="13" borderId="3" xfId="1" applyFont="1" applyFill="1" applyBorder="1" applyAlignment="1">
      <alignment horizontal="left" vertical="center"/>
    </xf>
    <xf numFmtId="0" fontId="7" fillId="0" borderId="25" xfId="0" quotePrefix="1"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4" xfId="0" applyFont="1" applyBorder="1" applyAlignment="1">
      <alignment horizontal="left" vertical="center"/>
    </xf>
    <xf numFmtId="0" fontId="0" fillId="0" borderId="1" xfId="0" applyFont="1" applyBorder="1" applyAlignment="1">
      <alignment horizontal="left" vertical="center"/>
    </xf>
    <xf numFmtId="0" fontId="0" fillId="0" borderId="23" xfId="0" applyFont="1" applyBorder="1" applyAlignment="1">
      <alignment horizontal="left" vertical="center"/>
    </xf>
    <xf numFmtId="0" fontId="0" fillId="0" borderId="28" xfId="0" applyFont="1" applyBorder="1" applyAlignment="1">
      <alignment horizontal="left" vertical="center"/>
    </xf>
    <xf numFmtId="0" fontId="0" fillId="0" borderId="22" xfId="0" applyFont="1" applyBorder="1" applyAlignment="1">
      <alignment horizontal="left" vertical="center"/>
    </xf>
    <xf numFmtId="0" fontId="0" fillId="0" borderId="29" xfId="0" applyFont="1" applyBorder="1" applyAlignment="1">
      <alignment horizontal="left" vertical="center"/>
    </xf>
    <xf numFmtId="0" fontId="0" fillId="0" borderId="3" xfId="0" applyFont="1" applyBorder="1" applyAlignment="1">
      <alignment horizontal="left" vertical="center" wrapText="1"/>
    </xf>
    <xf numFmtId="0" fontId="17" fillId="4" borderId="1" xfId="0" applyFont="1" applyFill="1" applyBorder="1" applyAlignment="1">
      <alignment horizont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4" xfId="0" applyFont="1" applyBorder="1" applyAlignment="1">
      <alignment horizontal="left" vertical="center" wrapText="1"/>
    </xf>
    <xf numFmtId="0" fontId="0" fillId="0" borderId="1" xfId="0" applyFont="1" applyBorder="1" applyAlignment="1">
      <alignment horizontal="left" vertical="center" wrapText="1"/>
    </xf>
    <xf numFmtId="0" fontId="0" fillId="0" borderId="23" xfId="0" applyFont="1" applyBorder="1" applyAlignment="1">
      <alignment horizontal="left" vertical="center" wrapText="1"/>
    </xf>
    <xf numFmtId="0" fontId="0" fillId="0" borderId="28" xfId="0" applyFont="1" applyBorder="1" applyAlignment="1">
      <alignment horizontal="left" vertical="center" wrapText="1"/>
    </xf>
    <xf numFmtId="0" fontId="0" fillId="0" borderId="22" xfId="0" applyFont="1" applyBorder="1" applyAlignment="1">
      <alignment horizontal="left" vertical="center" wrapText="1"/>
    </xf>
    <xf numFmtId="0" fontId="0" fillId="0" borderId="29" xfId="0" applyFont="1" applyBorder="1" applyAlignment="1">
      <alignment horizontal="left" vertical="center" wrapText="1"/>
    </xf>
    <xf numFmtId="0" fontId="4" fillId="14" borderId="3" xfId="0" applyFont="1" applyFill="1" applyBorder="1" applyAlignment="1">
      <alignment horizontal="center" vertical="center" wrapText="1"/>
    </xf>
  </cellXfs>
  <cellStyles count="2">
    <cellStyle name="Normal" xfId="0" builtinId="0"/>
    <cellStyle name="Porcentaje" xfId="1" builtinId="5"/>
  </cellStyles>
  <dxfs count="9">
    <dxf>
      <font>
        <b val="0"/>
        <i val="0"/>
        <strike val="0"/>
        <condense val="0"/>
        <extend val="0"/>
        <outline val="0"/>
        <shadow val="0"/>
        <u val="none"/>
        <vertAlign val="baseline"/>
        <sz val="11"/>
        <color rgb="FF000000"/>
        <name val="Calibri"/>
        <scheme val="none"/>
      </font>
      <fill>
        <patternFill patternType="solid">
          <fgColor rgb="FFE2EFDA"/>
          <bgColor rgb="FFE2EFDA"/>
        </patternFill>
      </fill>
    </dxf>
    <dxf>
      <font>
        <b val="0"/>
        <i val="0"/>
        <strike val="0"/>
        <condense val="0"/>
        <extend val="0"/>
        <outline val="0"/>
        <shadow val="0"/>
        <u val="none"/>
        <vertAlign val="baseline"/>
        <sz val="11"/>
        <color rgb="FF000000"/>
        <name val="Calibri"/>
        <scheme val="none"/>
      </font>
      <fill>
        <patternFill patternType="solid">
          <fgColor rgb="FFE2EFDA"/>
          <bgColor rgb="FFE2EFDA"/>
        </patternFill>
      </fill>
    </dxf>
    <dxf>
      <font>
        <b val="0"/>
        <i val="0"/>
        <strike val="0"/>
        <condense val="0"/>
        <extend val="0"/>
        <outline val="0"/>
        <shadow val="0"/>
        <u val="none"/>
        <vertAlign val="baseline"/>
        <sz val="11"/>
        <color rgb="FF000000"/>
        <name val="Calibri"/>
        <scheme val="none"/>
      </font>
      <fill>
        <patternFill patternType="solid">
          <fgColor rgb="FFE2EFDA"/>
          <bgColor rgb="FFE2EFDA"/>
        </patternFill>
      </fill>
    </dxf>
    <dxf>
      <fill>
        <patternFill patternType="solid">
          <fgColor rgb="FFE2EFDA"/>
          <bgColor rgb="FFE2EFDA"/>
        </patternFill>
      </fill>
    </dxf>
    <dxf>
      <fill>
        <patternFill patternType="solid">
          <fgColor rgb="FFE2EFDA"/>
          <bgColor rgb="FFE2EFDA"/>
        </patternFill>
      </fill>
    </dxf>
    <dxf>
      <fill>
        <patternFill patternType="solid">
          <fgColor rgb="FF70AD47"/>
          <bgColor rgb="FF70AD47"/>
        </patternFill>
      </fill>
    </dxf>
    <dxf>
      <fill>
        <patternFill patternType="solid">
          <fgColor rgb="FFDEEAF6"/>
          <bgColor rgb="FFDEEAF6"/>
        </patternFill>
      </fill>
    </dxf>
    <dxf>
      <fill>
        <patternFill patternType="solid">
          <fgColor rgb="FFE2EFD9"/>
          <bgColor rgb="FFE2EFD9"/>
        </patternFill>
      </fill>
    </dxf>
    <dxf>
      <fill>
        <patternFill patternType="solid">
          <fgColor rgb="FFFFFFFF"/>
          <bgColor rgb="FFFFFFFF"/>
        </patternFill>
      </fill>
    </dxf>
  </dxfs>
  <tableStyles count="3">
    <tableStyle name="Datos-style" pivot="0" count="3" xr9:uid="{00000000-0011-0000-FFFF-FFFF00000000}">
      <tableStyleElement type="headerRow" dxfId="8"/>
      <tableStyleElement type="firstRowStripe" dxfId="7"/>
      <tableStyleElement type="secondRowStripe" dxfId="6"/>
    </tableStyle>
    <tableStyle name="Listas-style" pivot="0" count="2" xr9:uid="{00000000-0011-0000-FFFF-FFFF01000000}">
      <tableStyleElement type="headerRow" dxfId="5"/>
      <tableStyleElement type="firstRowStripe" dxfId="4"/>
    </tableStyle>
    <tableStyle name="Listas-style 2" pivot="0" count="1" xr9:uid="{00000000-0011-0000-FFFF-FFFF02000000}">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000" b="1" i="0" u="none" strike="noStrike" kern="1200" spc="0" baseline="0">
                <a:solidFill>
                  <a:sysClr val="windowText" lastClr="000000"/>
                </a:solidFill>
                <a:latin typeface="+mn-lt"/>
                <a:ea typeface="+mn-ea"/>
                <a:cs typeface="+mn-cs"/>
              </a:defRPr>
            </a:pPr>
            <a:r>
              <a:rPr lang="es-CO" sz="3000" b="1">
                <a:solidFill>
                  <a:sysClr val="windowText" lastClr="000000"/>
                </a:solidFill>
              </a:rPr>
              <a:t>Porcentaje</a:t>
            </a:r>
            <a:r>
              <a:rPr lang="es-CO" sz="3000" b="1" baseline="0">
                <a:solidFill>
                  <a:sysClr val="windowText" lastClr="000000"/>
                </a:solidFill>
              </a:rPr>
              <a:t> de Ejecución de los Planes de Acción de Riesgos</a:t>
            </a:r>
            <a:endParaRPr lang="es-CO" sz="3000" b="1">
              <a:solidFill>
                <a:sysClr val="windowText" lastClr="000000"/>
              </a:solidFill>
            </a:endParaRPr>
          </a:p>
        </c:rich>
      </c:tx>
      <c:overlay val="0"/>
      <c:spPr>
        <a:noFill/>
        <a:ln>
          <a:noFill/>
        </a:ln>
        <a:effectLst/>
      </c:spPr>
      <c:txPr>
        <a:bodyPr rot="0" spcFirstLastPara="1" vertOverflow="ellipsis" vert="horz" wrap="square" anchor="ctr" anchorCtr="1"/>
        <a:lstStyle/>
        <a:p>
          <a:pPr>
            <a:defRPr sz="3000" b="1" i="0" u="none" strike="noStrike" kern="1200" spc="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2"/>
          <c:order val="2"/>
          <c:tx>
            <c:strRef>
              <c:f>'03.Informe'!$I$21</c:f>
              <c:strCache>
                <c:ptCount val="1"/>
                <c:pt idx="0">
                  <c:v>% de avance (estimado)</c:v>
                </c:pt>
              </c:strCache>
            </c:strRef>
          </c:tx>
          <c:spPr>
            <a:solidFill>
              <a:srgbClr val="92D050"/>
            </a:solidFill>
            <a:ln w="12700">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'03.Informe'!$B$22:$B$36</c:f>
              <c:numCache>
                <c:formatCode>General</c:formatCode>
                <c:ptCount val="14"/>
                <c:pt idx="0">
                  <c:v>3248</c:v>
                </c:pt>
                <c:pt idx="1">
                  <c:v>3249</c:v>
                </c:pt>
                <c:pt idx="2">
                  <c:v>3250</c:v>
                </c:pt>
                <c:pt idx="3">
                  <c:v>3251</c:v>
                </c:pt>
                <c:pt idx="4">
                  <c:v>3260</c:v>
                </c:pt>
                <c:pt idx="5">
                  <c:v>3257</c:v>
                </c:pt>
                <c:pt idx="6">
                  <c:v>3258</c:v>
                </c:pt>
                <c:pt idx="7">
                  <c:v>3259</c:v>
                </c:pt>
                <c:pt idx="8">
                  <c:v>3252</c:v>
                </c:pt>
                <c:pt idx="9">
                  <c:v>3253</c:v>
                </c:pt>
                <c:pt idx="10">
                  <c:v>3254</c:v>
                </c:pt>
                <c:pt idx="11">
                  <c:v>3255</c:v>
                </c:pt>
                <c:pt idx="12">
                  <c:v>3256</c:v>
                </c:pt>
                <c:pt idx="13">
                  <c:v>3328</c:v>
                </c:pt>
              </c:numCache>
            </c:numRef>
          </c:cat>
          <c:val>
            <c:numRef>
              <c:f>'03.Informe'!$I$22:$I$36</c:f>
              <c:numCache>
                <c:formatCode>0%</c:formatCode>
                <c:ptCount val="14"/>
                <c:pt idx="0">
                  <c:v>1</c:v>
                </c:pt>
                <c:pt idx="1">
                  <c:v>1</c:v>
                </c:pt>
                <c:pt idx="2">
                  <c:v>0.8</c:v>
                </c:pt>
                <c:pt idx="3">
                  <c:v>0.60000000000000009</c:v>
                </c:pt>
                <c:pt idx="4">
                  <c:v>0.55000000000000004</c:v>
                </c:pt>
                <c:pt idx="5">
                  <c:v>1</c:v>
                </c:pt>
                <c:pt idx="6">
                  <c:v>1</c:v>
                </c:pt>
                <c:pt idx="7">
                  <c:v>1</c:v>
                </c:pt>
                <c:pt idx="8">
                  <c:v>0.91500000000000004</c:v>
                </c:pt>
                <c:pt idx="9">
                  <c:v>1</c:v>
                </c:pt>
                <c:pt idx="10">
                  <c:v>1</c:v>
                </c:pt>
                <c:pt idx="11">
                  <c:v>1</c:v>
                </c:pt>
                <c:pt idx="12">
                  <c:v>1</c:v>
                </c:pt>
                <c:pt idx="13">
                  <c:v>0.79</c:v>
                </c:pt>
              </c:numCache>
            </c:numRef>
          </c:val>
          <c:extLst>
            <c:ext xmlns:c16="http://schemas.microsoft.com/office/drawing/2014/chart" uri="{C3380CC4-5D6E-409C-BE32-E72D297353CC}">
              <c16:uniqueId val="{00000000-F4AB-774A-A5AB-550FE91F6776}"/>
            </c:ext>
          </c:extLst>
        </c:ser>
        <c:dLbls>
          <c:showLegendKey val="0"/>
          <c:showVal val="0"/>
          <c:showCatName val="0"/>
          <c:showSerName val="0"/>
          <c:showPercent val="0"/>
          <c:showBubbleSize val="0"/>
        </c:dLbls>
        <c:gapWidth val="10"/>
        <c:axId val="1095468640"/>
        <c:axId val="1095465376"/>
      </c:barChart>
      <c:lineChart>
        <c:grouping val="standard"/>
        <c:varyColors val="0"/>
        <c:ser>
          <c:idx val="0"/>
          <c:order val="0"/>
          <c:tx>
            <c:strRef>
              <c:f>'03.Informe'!$G$21</c:f>
              <c:strCache>
                <c:ptCount val="1"/>
                <c:pt idx="0">
                  <c:v>Meta</c:v>
                </c:pt>
              </c:strCache>
            </c:strRef>
          </c:tx>
          <c:spPr>
            <a:ln w="28575" cap="rnd">
              <a:solidFill>
                <a:schemeClr val="accent1"/>
              </a:solidFill>
              <a:round/>
            </a:ln>
            <a:effectLst/>
          </c:spPr>
          <c:marker>
            <c:symbol val="none"/>
          </c:marker>
          <c:cat>
            <c:numRef>
              <c:f>'03.Informe'!$B$22:$B$36</c:f>
              <c:numCache>
                <c:formatCode>General</c:formatCode>
                <c:ptCount val="14"/>
                <c:pt idx="0">
                  <c:v>3248</c:v>
                </c:pt>
                <c:pt idx="1">
                  <c:v>3249</c:v>
                </c:pt>
                <c:pt idx="2">
                  <c:v>3250</c:v>
                </c:pt>
                <c:pt idx="3">
                  <c:v>3251</c:v>
                </c:pt>
                <c:pt idx="4">
                  <c:v>3260</c:v>
                </c:pt>
                <c:pt idx="5">
                  <c:v>3257</c:v>
                </c:pt>
                <c:pt idx="6">
                  <c:v>3258</c:v>
                </c:pt>
                <c:pt idx="7">
                  <c:v>3259</c:v>
                </c:pt>
                <c:pt idx="8">
                  <c:v>3252</c:v>
                </c:pt>
                <c:pt idx="9">
                  <c:v>3253</c:v>
                </c:pt>
                <c:pt idx="10">
                  <c:v>3254</c:v>
                </c:pt>
                <c:pt idx="11">
                  <c:v>3255</c:v>
                </c:pt>
                <c:pt idx="12">
                  <c:v>3256</c:v>
                </c:pt>
                <c:pt idx="13">
                  <c:v>3328</c:v>
                </c:pt>
              </c:numCache>
            </c:numRef>
          </c:cat>
          <c:val>
            <c:numRef>
              <c:f>'03.Informe'!$G$22:$G$36</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1-F4AB-774A-A5AB-550FE91F6776}"/>
            </c:ext>
          </c:extLst>
        </c:ser>
        <c:ser>
          <c:idx val="1"/>
          <c:order val="1"/>
          <c:tx>
            <c:strRef>
              <c:f>'03.Informe'!$H$21</c:f>
              <c:strCache>
                <c:ptCount val="1"/>
                <c:pt idx="0">
                  <c:v>% esperado verificación</c:v>
                </c:pt>
              </c:strCache>
            </c:strRef>
          </c:tx>
          <c:spPr>
            <a:ln w="28575" cap="rnd">
              <a:solidFill>
                <a:schemeClr val="accent2"/>
              </a:solidFill>
              <a:round/>
            </a:ln>
            <a:effectLst/>
          </c:spPr>
          <c:marker>
            <c:symbol val="none"/>
          </c:marker>
          <c:cat>
            <c:numRef>
              <c:f>'03.Informe'!$B$22:$B$36</c:f>
              <c:numCache>
                <c:formatCode>General</c:formatCode>
                <c:ptCount val="14"/>
                <c:pt idx="0">
                  <c:v>3248</c:v>
                </c:pt>
                <c:pt idx="1">
                  <c:v>3249</c:v>
                </c:pt>
                <c:pt idx="2">
                  <c:v>3250</c:v>
                </c:pt>
                <c:pt idx="3">
                  <c:v>3251</c:v>
                </c:pt>
                <c:pt idx="4">
                  <c:v>3260</c:v>
                </c:pt>
                <c:pt idx="5">
                  <c:v>3257</c:v>
                </c:pt>
                <c:pt idx="6">
                  <c:v>3258</c:v>
                </c:pt>
                <c:pt idx="7">
                  <c:v>3259</c:v>
                </c:pt>
                <c:pt idx="8">
                  <c:v>3252</c:v>
                </c:pt>
                <c:pt idx="9">
                  <c:v>3253</c:v>
                </c:pt>
                <c:pt idx="10">
                  <c:v>3254</c:v>
                </c:pt>
                <c:pt idx="11">
                  <c:v>3255</c:v>
                </c:pt>
                <c:pt idx="12">
                  <c:v>3256</c:v>
                </c:pt>
                <c:pt idx="13">
                  <c:v>3328</c:v>
                </c:pt>
              </c:numCache>
            </c:numRef>
          </c:cat>
          <c:val>
            <c:numRef>
              <c:f>'03.Informe'!$H$22:$H$36</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2-F4AB-774A-A5AB-550FE91F6776}"/>
            </c:ext>
          </c:extLst>
        </c:ser>
        <c:dLbls>
          <c:showLegendKey val="0"/>
          <c:showVal val="0"/>
          <c:showCatName val="0"/>
          <c:showSerName val="0"/>
          <c:showPercent val="0"/>
          <c:showBubbleSize val="0"/>
        </c:dLbls>
        <c:marker val="1"/>
        <c:smooth val="0"/>
        <c:axId val="1095468640"/>
        <c:axId val="1095465376"/>
      </c:lineChart>
      <c:catAx>
        <c:axId val="1095468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CO"/>
          </a:p>
        </c:txPr>
        <c:crossAx val="1095465376"/>
        <c:crosses val="autoZero"/>
        <c:auto val="1"/>
        <c:lblAlgn val="ctr"/>
        <c:lblOffset val="100"/>
        <c:noMultiLvlLbl val="0"/>
      </c:catAx>
      <c:valAx>
        <c:axId val="1095465376"/>
        <c:scaling>
          <c:orientation val="minMax"/>
        </c:scaling>
        <c:delete val="1"/>
        <c:axPos val="l"/>
        <c:numFmt formatCode="0%" sourceLinked="1"/>
        <c:majorTickMark val="out"/>
        <c:minorTickMark val="none"/>
        <c:tickLblPos val="nextTo"/>
        <c:crossAx val="109546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000" b="1" i="0" u="none" strike="noStrike" kern="1200" spc="0" baseline="0">
                <a:solidFill>
                  <a:sysClr val="windowText" lastClr="000000"/>
                </a:solidFill>
                <a:latin typeface="+mn-lt"/>
                <a:ea typeface="+mn-ea"/>
                <a:cs typeface="+mn-cs"/>
              </a:defRPr>
            </a:pPr>
            <a:r>
              <a:rPr lang="es-CO" sz="3000" b="1" baseline="0">
                <a:solidFill>
                  <a:sysClr val="windowText" lastClr="000000"/>
                </a:solidFill>
              </a:rPr>
              <a:t>Ejecución de los Planes de Acción de Riesgos por Secretaría</a:t>
            </a:r>
            <a:endParaRPr lang="es-CO" sz="3000" b="1">
              <a:solidFill>
                <a:sysClr val="windowText" lastClr="000000"/>
              </a:solidFill>
            </a:endParaRPr>
          </a:p>
        </c:rich>
      </c:tx>
      <c:overlay val="0"/>
      <c:spPr>
        <a:noFill/>
        <a:ln>
          <a:noFill/>
        </a:ln>
        <a:effectLst/>
      </c:spPr>
      <c:txPr>
        <a:bodyPr rot="0" spcFirstLastPara="1" vertOverflow="ellipsis" vert="horz" wrap="square" anchor="ctr" anchorCtr="1"/>
        <a:lstStyle/>
        <a:p>
          <a:pPr>
            <a:defRPr sz="30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1.2009172394756512E-2"/>
          <c:y val="0.10844518577056024"/>
          <c:w val="0.97721217552609418"/>
          <c:h val="0.64570345687836272"/>
        </c:manualLayout>
      </c:layout>
      <c:barChart>
        <c:barDir val="col"/>
        <c:grouping val="clustered"/>
        <c:varyColors val="0"/>
        <c:ser>
          <c:idx val="2"/>
          <c:order val="0"/>
          <c:tx>
            <c:strRef>
              <c:f>'03.Informe'!$H$88</c:f>
              <c:strCache>
                <c:ptCount val="1"/>
                <c:pt idx="0">
                  <c:v>% de avance (estimado)</c:v>
                </c:pt>
              </c:strCache>
            </c:strRef>
          </c:tx>
          <c:spPr>
            <a:solidFill>
              <a:srgbClr val="92D050"/>
            </a:solidFill>
            <a:ln w="12700">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'03.Informe'!$B$89:$E$113</c:f>
              <c:strCache>
                <c:ptCount val="10"/>
                <c:pt idx="0">
                  <c:v>Oficina de Control Interno</c:v>
                </c:pt>
                <c:pt idx="1">
                  <c:v>Secretaría de Desarrollo e Inclusión Social</c:v>
                </c:pt>
                <c:pt idx="2">
                  <c:v>Secretaría de Educación</c:v>
                </c:pt>
                <c:pt idx="3">
                  <c:v>Secretaría de Hábitat y Vivienda</c:v>
                </c:pt>
                <c:pt idx="4">
                  <c:v>Secretaría de Hacienda</c:v>
                </c:pt>
                <c:pt idx="5">
                  <c:v>Secretaría de la Mujer y Equidad de Género</c:v>
                </c:pt>
                <c:pt idx="6">
                  <c:v>Secretaría de Planeación</c:v>
                </c:pt>
                <c:pt idx="7">
                  <c:v>Secretaría de Salud</c:v>
                </c:pt>
                <c:pt idx="8">
                  <c:v>Secretaría de Transporte y Movilidad</c:v>
                </c:pt>
                <c:pt idx="9">
                  <c:v>Secretaría Jurídica</c:v>
                </c:pt>
              </c:strCache>
            </c:strRef>
          </c:cat>
          <c:val>
            <c:numRef>
              <c:f>'03.Informe'!$H$89:$H$113</c:f>
              <c:numCache>
                <c:formatCode>0%</c:formatCode>
                <c:ptCount val="10"/>
                <c:pt idx="0">
                  <c:v>1</c:v>
                </c:pt>
                <c:pt idx="1">
                  <c:v>1</c:v>
                </c:pt>
                <c:pt idx="2">
                  <c:v>0.71111111111111114</c:v>
                </c:pt>
                <c:pt idx="3">
                  <c:v>0.5</c:v>
                </c:pt>
                <c:pt idx="4">
                  <c:v>1</c:v>
                </c:pt>
                <c:pt idx="5">
                  <c:v>0.66</c:v>
                </c:pt>
                <c:pt idx="6">
                  <c:v>1</c:v>
                </c:pt>
                <c:pt idx="7">
                  <c:v>0.82</c:v>
                </c:pt>
                <c:pt idx="8">
                  <c:v>0.96909090909090911</c:v>
                </c:pt>
                <c:pt idx="9">
                  <c:v>1</c:v>
                </c:pt>
              </c:numCache>
            </c:numRef>
          </c:val>
          <c:extLst>
            <c:ext xmlns:c16="http://schemas.microsoft.com/office/drawing/2014/chart" uri="{C3380CC4-5D6E-409C-BE32-E72D297353CC}">
              <c16:uniqueId val="{00000000-5733-C94B-BF0A-D9E6521D8029}"/>
            </c:ext>
          </c:extLst>
        </c:ser>
        <c:dLbls>
          <c:showLegendKey val="0"/>
          <c:showVal val="0"/>
          <c:showCatName val="0"/>
          <c:showSerName val="0"/>
          <c:showPercent val="0"/>
          <c:showBubbleSize val="0"/>
        </c:dLbls>
        <c:gapWidth val="10"/>
        <c:axId val="1095464832"/>
        <c:axId val="1095469184"/>
      </c:barChart>
      <c:catAx>
        <c:axId val="1095464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1095469184"/>
        <c:crosses val="autoZero"/>
        <c:auto val="1"/>
        <c:lblAlgn val="ctr"/>
        <c:lblOffset val="100"/>
        <c:noMultiLvlLbl val="0"/>
      </c:catAx>
      <c:valAx>
        <c:axId val="1095469184"/>
        <c:scaling>
          <c:orientation val="minMax"/>
        </c:scaling>
        <c:delete val="1"/>
        <c:axPos val="l"/>
        <c:numFmt formatCode="0%" sourceLinked="1"/>
        <c:majorTickMark val="out"/>
        <c:minorTickMark val="none"/>
        <c:tickLblPos val="nextTo"/>
        <c:crossAx val="109546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155575</xdr:colOff>
      <xdr:row>0</xdr:row>
      <xdr:rowOff>85725</xdr:rowOff>
    </xdr:from>
    <xdr:to>
      <xdr:col>1</xdr:col>
      <xdr:colOff>1323975</xdr:colOff>
      <xdr:row>2</xdr:row>
      <xdr:rowOff>171450</xdr:rowOff>
    </xdr:to>
    <xdr:pic>
      <xdr:nvPicPr>
        <xdr:cNvPr id="5" name="Imagen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 y="85725"/>
          <a:ext cx="261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336176</xdr:colOff>
      <xdr:row>36</xdr:row>
      <xdr:rowOff>363311</xdr:rowOff>
    </xdr:from>
    <xdr:to>
      <xdr:col>8</xdr:col>
      <xdr:colOff>1075764</xdr:colOff>
      <xdr:row>71</xdr:row>
      <xdr:rowOff>149678</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313765</xdr:colOff>
      <xdr:row>114</xdr:row>
      <xdr:rowOff>27214</xdr:rowOff>
    </xdr:from>
    <xdr:to>
      <xdr:col>8</xdr:col>
      <xdr:colOff>1109382</xdr:colOff>
      <xdr:row>148</xdr:row>
      <xdr:rowOff>112059</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56029</xdr:colOff>
      <xdr:row>17</xdr:row>
      <xdr:rowOff>33617</xdr:rowOff>
    </xdr:from>
    <xdr:to>
      <xdr:col>3</xdr:col>
      <xdr:colOff>1815353</xdr:colOff>
      <xdr:row>17</xdr:row>
      <xdr:rowOff>381000</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2947147" y="6555441"/>
          <a:ext cx="3630706"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t>Tercera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1:E27">
  <tableColumns count="5">
    <tableColumn id="1" xr3:uid="{00000000-0010-0000-0000-000001000000}" name="Proceso"/>
    <tableColumn id="2" xr3:uid="{00000000-0010-0000-0000-000002000000}" name="Secretaría"/>
    <tableColumn id="3" xr3:uid="{00000000-0010-0000-0000-000003000000}" name="Tipo" dataDxfId="2"/>
    <tableColumn id="4" xr3:uid="{00000000-0010-0000-0000-000004000000}" name="Verificación" dataDxfId="1"/>
    <tableColumn id="5" xr3:uid="{00000000-0010-0000-0000-000005000000}" name="Resultado" dataDxfId="0"/>
  </tableColumns>
  <tableStyleInfo name="Listas-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workbookViewId="0">
      <selection activeCell="B32" sqref="B32"/>
    </sheetView>
  </sheetViews>
  <sheetFormatPr baseColWidth="10" defaultColWidth="14.5" defaultRowHeight="15" customHeight="1" x14ac:dyDescent="0.2"/>
  <cols>
    <col min="1" max="1" width="56.6640625" customWidth="1"/>
    <col min="2" max="2" width="57.83203125" customWidth="1"/>
    <col min="3" max="3" width="28" bestFit="1" customWidth="1"/>
    <col min="4" max="4" width="18.33203125" customWidth="1"/>
    <col min="5" max="5" width="19" customWidth="1"/>
  </cols>
  <sheetData>
    <row r="1" spans="1:5" x14ac:dyDescent="0.2">
      <c r="A1" s="6" t="s">
        <v>2</v>
      </c>
      <c r="B1" s="7" t="s">
        <v>45</v>
      </c>
      <c r="C1" s="7" t="s">
        <v>0</v>
      </c>
      <c r="D1" s="43" t="s">
        <v>88</v>
      </c>
      <c r="E1" s="43" t="s">
        <v>80</v>
      </c>
    </row>
    <row r="2" spans="1:5" x14ac:dyDescent="0.2">
      <c r="A2" s="2" t="s">
        <v>8</v>
      </c>
      <c r="B2" s="1" t="s">
        <v>59</v>
      </c>
      <c r="C2" s="44" t="s">
        <v>6</v>
      </c>
      <c r="D2" s="44" t="s">
        <v>91</v>
      </c>
      <c r="E2" s="44" t="s">
        <v>93</v>
      </c>
    </row>
    <row r="3" spans="1:5" x14ac:dyDescent="0.2">
      <c r="A3" s="3" t="s">
        <v>11</v>
      </c>
      <c r="B3" s="4" t="s">
        <v>35</v>
      </c>
      <c r="C3" s="8" t="s">
        <v>10</v>
      </c>
      <c r="D3" s="8" t="s">
        <v>92</v>
      </c>
      <c r="E3" s="8" t="s">
        <v>94</v>
      </c>
    </row>
    <row r="4" spans="1:5" x14ac:dyDescent="0.2">
      <c r="A4" s="3" t="s">
        <v>9</v>
      </c>
      <c r="B4" s="1" t="s">
        <v>25</v>
      </c>
      <c r="C4" s="44"/>
      <c r="D4" s="44"/>
      <c r="E4" s="44" t="s">
        <v>95</v>
      </c>
    </row>
    <row r="5" spans="1:5" x14ac:dyDescent="0.2">
      <c r="A5" s="3" t="s">
        <v>37</v>
      </c>
      <c r="B5" s="4" t="s">
        <v>47</v>
      </c>
      <c r="C5" s="8"/>
      <c r="D5" s="8"/>
      <c r="E5" s="8"/>
    </row>
    <row r="6" spans="1:5" x14ac:dyDescent="0.2">
      <c r="A6" s="3" t="s">
        <v>16</v>
      </c>
      <c r="B6" s="1" t="s">
        <v>50</v>
      </c>
      <c r="C6" s="44"/>
      <c r="D6" s="44"/>
      <c r="E6" s="44"/>
    </row>
    <row r="7" spans="1:5" x14ac:dyDescent="0.2">
      <c r="A7" s="3" t="s">
        <v>7</v>
      </c>
      <c r="B7" s="4" t="s">
        <v>49</v>
      </c>
      <c r="C7" s="8"/>
      <c r="D7" s="8"/>
      <c r="E7" s="8"/>
    </row>
    <row r="8" spans="1:5" x14ac:dyDescent="0.2">
      <c r="A8" s="3" t="s">
        <v>21</v>
      </c>
      <c r="B8" s="1" t="s">
        <v>22</v>
      </c>
      <c r="C8" s="44"/>
      <c r="D8" s="44"/>
      <c r="E8" s="44"/>
    </row>
    <row r="9" spans="1:5" x14ac:dyDescent="0.2">
      <c r="A9" s="3" t="s">
        <v>12</v>
      </c>
      <c r="B9" s="4" t="s">
        <v>51</v>
      </c>
      <c r="C9" s="8"/>
      <c r="D9" s="8"/>
      <c r="E9" s="8"/>
    </row>
    <row r="10" spans="1:5" x14ac:dyDescent="0.2">
      <c r="A10" s="3" t="s">
        <v>41</v>
      </c>
      <c r="B10" s="1" t="s">
        <v>33</v>
      </c>
      <c r="C10" s="44"/>
      <c r="D10" s="44"/>
      <c r="E10" s="44"/>
    </row>
    <row r="11" spans="1:5" x14ac:dyDescent="0.2">
      <c r="A11" s="3" t="s">
        <v>43</v>
      </c>
      <c r="B11" s="4" t="s">
        <v>17</v>
      </c>
      <c r="C11" s="8"/>
      <c r="D11" s="8"/>
      <c r="E11" s="8"/>
    </row>
    <row r="12" spans="1:5" x14ac:dyDescent="0.2">
      <c r="A12" s="3" t="s">
        <v>23</v>
      </c>
      <c r="B12" s="1" t="s">
        <v>52</v>
      </c>
      <c r="C12" s="44"/>
      <c r="D12" s="44"/>
      <c r="E12" s="44"/>
    </row>
    <row r="13" spans="1:5" x14ac:dyDescent="0.2">
      <c r="A13" s="3" t="s">
        <v>20</v>
      </c>
      <c r="B13" s="4" t="s">
        <v>31</v>
      </c>
      <c r="C13" s="8"/>
      <c r="D13" s="8"/>
      <c r="E13" s="8"/>
    </row>
    <row r="14" spans="1:5" x14ac:dyDescent="0.2">
      <c r="A14" s="3" t="s">
        <v>30</v>
      </c>
      <c r="B14" s="1" t="s">
        <v>19</v>
      </c>
      <c r="C14" s="44"/>
      <c r="D14" s="44"/>
      <c r="E14" s="44"/>
    </row>
    <row r="15" spans="1:5" x14ac:dyDescent="0.2">
      <c r="A15" s="3" t="s">
        <v>26</v>
      </c>
      <c r="B15" s="4" t="s">
        <v>14</v>
      </c>
      <c r="C15" s="8"/>
      <c r="D15" s="8"/>
      <c r="E15" s="8"/>
    </row>
    <row r="16" spans="1:5" x14ac:dyDescent="0.2">
      <c r="A16" s="3" t="s">
        <v>39</v>
      </c>
      <c r="B16" s="1" t="s">
        <v>54</v>
      </c>
      <c r="C16" s="44"/>
      <c r="D16" s="44"/>
      <c r="E16" s="44"/>
    </row>
    <row r="17" spans="1:5" x14ac:dyDescent="0.2">
      <c r="A17" s="3" t="s">
        <v>18</v>
      </c>
      <c r="B17" s="4" t="s">
        <v>55</v>
      </c>
      <c r="C17" s="8"/>
      <c r="D17" s="8"/>
      <c r="E17" s="8"/>
    </row>
    <row r="18" spans="1:5" x14ac:dyDescent="0.2">
      <c r="A18" s="3" t="s">
        <v>15</v>
      </c>
      <c r="B18" s="1" t="s">
        <v>53</v>
      </c>
      <c r="C18" s="44"/>
      <c r="D18" s="44"/>
      <c r="E18" s="44"/>
    </row>
    <row r="19" spans="1:5" x14ac:dyDescent="0.2">
      <c r="A19" s="3" t="s">
        <v>29</v>
      </c>
      <c r="B19" s="4" t="s">
        <v>38</v>
      </c>
      <c r="C19" s="8"/>
      <c r="D19" s="8"/>
      <c r="E19" s="8"/>
    </row>
    <row r="20" spans="1:5" x14ac:dyDescent="0.2">
      <c r="A20" s="3" t="s">
        <v>24</v>
      </c>
      <c r="B20" s="1" t="s">
        <v>58</v>
      </c>
      <c r="C20" s="44"/>
      <c r="D20" s="44"/>
      <c r="E20" s="44"/>
    </row>
    <row r="21" spans="1:5" ht="15.75" customHeight="1" x14ac:dyDescent="0.2">
      <c r="A21" s="3" t="s">
        <v>36</v>
      </c>
      <c r="B21" s="4" t="s">
        <v>32</v>
      </c>
      <c r="C21" s="8"/>
      <c r="D21" s="8"/>
      <c r="E21" s="8"/>
    </row>
    <row r="22" spans="1:5" ht="15.75" customHeight="1" x14ac:dyDescent="0.2">
      <c r="A22" s="3" t="s">
        <v>44</v>
      </c>
      <c r="B22" s="1" t="s">
        <v>56</v>
      </c>
      <c r="C22" s="44"/>
      <c r="D22" s="44"/>
      <c r="E22" s="44"/>
    </row>
    <row r="23" spans="1:5" ht="15.75" customHeight="1" x14ac:dyDescent="0.2">
      <c r="A23" s="3" t="s">
        <v>28</v>
      </c>
      <c r="B23" s="4" t="s">
        <v>48</v>
      </c>
      <c r="C23" s="8"/>
      <c r="D23" s="8"/>
      <c r="E23" s="8"/>
    </row>
    <row r="24" spans="1:5" ht="15.75" customHeight="1" x14ac:dyDescent="0.2">
      <c r="A24" s="3" t="s">
        <v>42</v>
      </c>
      <c r="B24" s="1" t="s">
        <v>13</v>
      </c>
      <c r="C24" s="44"/>
      <c r="D24" s="44"/>
      <c r="E24" s="44"/>
    </row>
    <row r="25" spans="1:5" ht="15.75" customHeight="1" x14ac:dyDescent="0.2">
      <c r="A25" s="3" t="s">
        <v>40</v>
      </c>
      <c r="B25" s="4" t="s">
        <v>27</v>
      </c>
      <c r="C25" s="8"/>
      <c r="D25" s="8"/>
      <c r="E25" s="8"/>
    </row>
    <row r="26" spans="1:5" ht="15.75" customHeight="1" x14ac:dyDescent="0.2">
      <c r="A26" s="3" t="s">
        <v>34</v>
      </c>
      <c r="B26" s="4" t="s">
        <v>57</v>
      </c>
      <c r="C26" s="44"/>
      <c r="D26" s="44"/>
      <c r="E26" s="44"/>
    </row>
    <row r="27" spans="1:5" ht="15.75" customHeight="1" x14ac:dyDescent="0.2">
      <c r="A27" s="8" t="s">
        <v>10</v>
      </c>
      <c r="B27" s="9"/>
      <c r="C27" s="81"/>
      <c r="D27" s="81"/>
      <c r="E27" s="81"/>
    </row>
    <row r="28" spans="1:5" ht="15.75" customHeight="1" x14ac:dyDescent="0.2">
      <c r="A28" s="8"/>
      <c r="B28" s="9"/>
      <c r="C28" s="9"/>
      <c r="D28" s="9"/>
      <c r="E28" s="9"/>
    </row>
  </sheetData>
  <sortState xmlns:xlrd2="http://schemas.microsoft.com/office/spreadsheetml/2017/richdata2" ref="H1:H27">
    <sortCondition ref="H1:H27"/>
  </sortState>
  <pageMargins left="0.7" right="0.7" top="0.75" bottom="0.75"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
  <sheetViews>
    <sheetView workbookViewId="0">
      <selection activeCell="B4" sqref="B4:B17"/>
    </sheetView>
  </sheetViews>
  <sheetFormatPr baseColWidth="10" defaultColWidth="0" defaultRowHeight="0" customHeight="1" zeroHeight="1" x14ac:dyDescent="0.2"/>
  <cols>
    <col min="1" max="1" width="23.33203125" style="58" customWidth="1"/>
    <col min="2" max="2" width="11.6640625" style="58" customWidth="1"/>
    <col min="3" max="3" width="31.83203125" style="58" customWidth="1"/>
    <col min="4" max="4" width="42.6640625" style="58" customWidth="1"/>
    <col min="5" max="5" width="15.5" style="58" customWidth="1"/>
    <col min="6" max="6" width="64.6640625" style="5" hidden="1" customWidth="1"/>
    <col min="7" max="7" width="54.33203125" style="5" hidden="1" customWidth="1"/>
    <col min="8" max="8" width="38.33203125" style="5" hidden="1" customWidth="1"/>
    <col min="9" max="9" width="20.33203125" style="5" hidden="1" customWidth="1"/>
    <col min="10" max="10" width="42.33203125" style="5" hidden="1" customWidth="1"/>
    <col min="11" max="11" width="13.5" style="5" hidden="1" customWidth="1"/>
    <col min="12" max="12" width="30.5" style="5" hidden="1" customWidth="1"/>
    <col min="13" max="13" width="29.1640625" style="5" hidden="1" customWidth="1"/>
    <col min="14" max="14" width="27.5" style="5" hidden="1" customWidth="1"/>
    <col min="15" max="15" width="9.1640625" style="5" hidden="1" customWidth="1"/>
    <col min="16" max="20" width="0" style="5" hidden="1" customWidth="1"/>
    <col min="21" max="16384" width="14.5" style="5" hidden="1"/>
  </cols>
  <sheetData>
    <row r="1" spans="1:5" ht="33" customHeight="1" thickBot="1" x14ac:dyDescent="0.25">
      <c r="A1" s="106" t="s">
        <v>2</v>
      </c>
      <c r="B1" s="107"/>
      <c r="C1" s="108" t="s">
        <v>10</v>
      </c>
      <c r="D1" s="109"/>
      <c r="E1" s="110"/>
    </row>
    <row r="2" spans="1:5" ht="37.5" customHeight="1" thickBot="1" x14ac:dyDescent="0.25">
      <c r="A2" s="102" t="s">
        <v>72</v>
      </c>
      <c r="B2" s="103"/>
      <c r="C2" s="103"/>
      <c r="D2" s="104"/>
      <c r="E2" s="105"/>
    </row>
    <row r="3" spans="1:5" ht="15" customHeight="1" thickBot="1" x14ac:dyDescent="0.25">
      <c r="A3" s="10" t="s">
        <v>0</v>
      </c>
      <c r="B3" s="11" t="s">
        <v>1</v>
      </c>
      <c r="C3" s="11" t="s">
        <v>3</v>
      </c>
      <c r="D3" s="12" t="s">
        <v>4</v>
      </c>
      <c r="E3" s="12" t="s">
        <v>73</v>
      </c>
    </row>
    <row r="4" spans="1:5" ht="33" customHeight="1" x14ac:dyDescent="0.2">
      <c r="A4" s="56" t="s">
        <v>10</v>
      </c>
      <c r="B4" s="56">
        <v>3248</v>
      </c>
      <c r="C4" s="56" t="s">
        <v>104</v>
      </c>
      <c r="D4" s="82" t="s">
        <v>113</v>
      </c>
      <c r="E4" s="56">
        <v>2</v>
      </c>
    </row>
    <row r="5" spans="1:5" ht="33" customHeight="1" x14ac:dyDescent="0.2">
      <c r="A5" s="56" t="s">
        <v>10</v>
      </c>
      <c r="B5" s="57">
        <v>3249</v>
      </c>
      <c r="C5" s="57" t="s">
        <v>104</v>
      </c>
      <c r="D5" s="57" t="s">
        <v>114</v>
      </c>
      <c r="E5" s="57">
        <v>2</v>
      </c>
    </row>
    <row r="6" spans="1:5" ht="33" customHeight="1" x14ac:dyDescent="0.2">
      <c r="A6" s="56" t="s">
        <v>10</v>
      </c>
      <c r="B6" s="57">
        <v>3250</v>
      </c>
      <c r="C6" s="57" t="s">
        <v>105</v>
      </c>
      <c r="D6" s="57" t="s">
        <v>115</v>
      </c>
      <c r="E6" s="57">
        <v>5</v>
      </c>
    </row>
    <row r="7" spans="1:5" ht="33" customHeight="1" x14ac:dyDescent="0.2">
      <c r="A7" s="56" t="s">
        <v>10</v>
      </c>
      <c r="B7" s="57">
        <v>3251</v>
      </c>
      <c r="C7" s="57" t="s">
        <v>105</v>
      </c>
      <c r="D7" s="57" t="s">
        <v>116</v>
      </c>
      <c r="E7" s="57">
        <v>4</v>
      </c>
    </row>
    <row r="8" spans="1:5" ht="33" customHeight="1" x14ac:dyDescent="0.2">
      <c r="A8" s="56" t="s">
        <v>10</v>
      </c>
      <c r="B8" s="57">
        <v>3260</v>
      </c>
      <c r="C8" s="57" t="s">
        <v>106</v>
      </c>
      <c r="D8" s="57" t="s">
        <v>117</v>
      </c>
      <c r="E8" s="57">
        <v>2</v>
      </c>
    </row>
    <row r="9" spans="1:5" ht="33" customHeight="1" x14ac:dyDescent="0.2">
      <c r="A9" s="56" t="s">
        <v>10</v>
      </c>
      <c r="B9" s="57">
        <v>3257</v>
      </c>
      <c r="C9" s="57" t="s">
        <v>107</v>
      </c>
      <c r="D9" s="57" t="s">
        <v>118</v>
      </c>
      <c r="E9" s="57">
        <v>4</v>
      </c>
    </row>
    <row r="10" spans="1:5" ht="33" customHeight="1" x14ac:dyDescent="0.2">
      <c r="A10" s="56" t="s">
        <v>10</v>
      </c>
      <c r="B10" s="57">
        <v>3258</v>
      </c>
      <c r="C10" s="57" t="s">
        <v>107</v>
      </c>
      <c r="D10" s="57" t="s">
        <v>119</v>
      </c>
      <c r="E10" s="57">
        <v>3</v>
      </c>
    </row>
    <row r="11" spans="1:5" ht="33" customHeight="1" x14ac:dyDescent="0.2">
      <c r="A11" s="56" t="s">
        <v>10</v>
      </c>
      <c r="B11" s="57">
        <v>3259</v>
      </c>
      <c r="C11" s="57" t="s">
        <v>108</v>
      </c>
      <c r="D11" s="57" t="s">
        <v>120</v>
      </c>
      <c r="E11" s="57">
        <v>3</v>
      </c>
    </row>
    <row r="12" spans="1:5" ht="33" customHeight="1" x14ac:dyDescent="0.2">
      <c r="A12" s="56" t="s">
        <v>10</v>
      </c>
      <c r="B12" s="57">
        <v>3252</v>
      </c>
      <c r="C12" s="57" t="s">
        <v>109</v>
      </c>
      <c r="D12" s="57" t="s">
        <v>121</v>
      </c>
      <c r="E12" s="57">
        <v>4</v>
      </c>
    </row>
    <row r="13" spans="1:5" ht="33" customHeight="1" x14ac:dyDescent="0.2">
      <c r="A13" s="56" t="s">
        <v>10</v>
      </c>
      <c r="B13" s="57">
        <v>3253</v>
      </c>
      <c r="C13" s="57" t="s">
        <v>109</v>
      </c>
      <c r="D13" s="57" t="s">
        <v>122</v>
      </c>
      <c r="E13" s="57">
        <v>2</v>
      </c>
    </row>
    <row r="14" spans="1:5" ht="33" customHeight="1" x14ac:dyDescent="0.2">
      <c r="A14" s="56" t="s">
        <v>10</v>
      </c>
      <c r="B14" s="57">
        <v>3254</v>
      </c>
      <c r="C14" s="57" t="s">
        <v>109</v>
      </c>
      <c r="D14" s="57" t="s">
        <v>123</v>
      </c>
      <c r="E14" s="57">
        <v>2</v>
      </c>
    </row>
    <row r="15" spans="1:5" ht="33" customHeight="1" x14ac:dyDescent="0.2">
      <c r="A15" s="56" t="s">
        <v>10</v>
      </c>
      <c r="B15" s="57">
        <v>3255</v>
      </c>
      <c r="C15" s="57" t="s">
        <v>109</v>
      </c>
      <c r="D15" s="57" t="s">
        <v>124</v>
      </c>
      <c r="E15" s="57">
        <v>3</v>
      </c>
    </row>
    <row r="16" spans="1:5" ht="33" customHeight="1" x14ac:dyDescent="0.2">
      <c r="A16" s="56" t="s">
        <v>10</v>
      </c>
      <c r="B16" s="57">
        <v>3256</v>
      </c>
      <c r="C16" s="57" t="s">
        <v>110</v>
      </c>
      <c r="D16" s="57" t="s">
        <v>125</v>
      </c>
      <c r="E16" s="57">
        <v>2</v>
      </c>
    </row>
    <row r="17" spans="1:5" ht="33" customHeight="1" x14ac:dyDescent="0.2">
      <c r="A17" s="56" t="s">
        <v>10</v>
      </c>
      <c r="B17" s="57">
        <v>3328</v>
      </c>
      <c r="C17" s="57" t="s">
        <v>111</v>
      </c>
      <c r="D17" s="57" t="s">
        <v>112</v>
      </c>
      <c r="E17" s="57">
        <v>4</v>
      </c>
    </row>
    <row r="18" spans="1:5" ht="33" customHeight="1" x14ac:dyDescent="0.2">
      <c r="A18" s="56"/>
      <c r="B18" s="57"/>
      <c r="C18" s="57"/>
      <c r="D18" s="57"/>
      <c r="E18" s="57"/>
    </row>
  </sheetData>
  <mergeCells count="3">
    <mergeCell ref="A2:E2"/>
    <mergeCell ref="A1:B1"/>
    <mergeCell ref="C1:E1"/>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'99.Listas'!$C$2:$C$3</xm:f>
          </x14:formula1>
          <xm:sqref>A4:A18</xm:sqref>
        </x14:dataValidation>
        <x14:dataValidation type="list" allowBlank="1" showInputMessage="1" showErrorMessage="1" xr:uid="{00000000-0002-0000-0100-000001000000}">
          <x14:formula1>
            <xm:f>'99.Listas'!$A$2:$A$27</xm:f>
          </x14:formula1>
          <xm:sqref>C1:E1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2"/>
  <sheetViews>
    <sheetView zoomScale="85" zoomScaleNormal="85" workbookViewId="0">
      <pane xSplit="1" ySplit="2" topLeftCell="B32" activePane="bottomRight" state="frozen"/>
      <selection pane="topRight" activeCell="D1" sqref="D1"/>
      <selection pane="bottomLeft" activeCell="A2" sqref="A2"/>
      <selection pane="bottomRight" activeCell="L44" sqref="L44"/>
    </sheetView>
  </sheetViews>
  <sheetFormatPr baseColWidth="10" defaultColWidth="0" defaultRowHeight="0" customHeight="1" zeroHeight="1" x14ac:dyDescent="0.2"/>
  <cols>
    <col min="1" max="1" width="8.1640625" customWidth="1"/>
    <col min="2" max="2" width="54.33203125" customWidth="1"/>
    <col min="3" max="4" width="29.5" style="5" hidden="1" customWidth="1"/>
    <col min="5" max="5" width="38.33203125" hidden="1" customWidth="1"/>
    <col min="6" max="6" width="42.33203125" hidden="1" customWidth="1"/>
    <col min="7" max="7" width="16.5" hidden="1" customWidth="1"/>
    <col min="8" max="8" width="18.83203125" style="5" hidden="1" customWidth="1"/>
    <col min="9" max="9" width="14.1640625" style="5" hidden="1" customWidth="1"/>
    <col min="10" max="10" width="30.5" style="89" hidden="1" customWidth="1"/>
    <col min="11" max="11" width="30.5" style="13" hidden="1" customWidth="1"/>
    <col min="12" max="14" width="30.5" style="13" customWidth="1"/>
    <col min="15" max="16" width="14.5" hidden="1" customWidth="1"/>
    <col min="17" max="28" width="0" hidden="1" customWidth="1"/>
    <col min="29" max="16384" width="14.5" hidden="1"/>
  </cols>
  <sheetData>
    <row r="1" spans="1:14" s="5" customFormat="1" ht="24" customHeight="1" x14ac:dyDescent="0.2">
      <c r="A1" s="117" t="s">
        <v>1</v>
      </c>
      <c r="B1" s="119" t="s">
        <v>5</v>
      </c>
      <c r="C1" s="119" t="s">
        <v>74</v>
      </c>
      <c r="D1" s="119" t="s">
        <v>75</v>
      </c>
      <c r="E1" s="119" t="s">
        <v>3</v>
      </c>
      <c r="F1" s="121" t="s">
        <v>45</v>
      </c>
      <c r="G1" s="111" t="s">
        <v>77</v>
      </c>
      <c r="H1" s="112"/>
      <c r="I1" s="112"/>
      <c r="J1" s="113"/>
      <c r="K1" s="114" t="s">
        <v>78</v>
      </c>
      <c r="L1" s="115"/>
      <c r="M1" s="115"/>
      <c r="N1" s="116"/>
    </row>
    <row r="2" spans="1:14" ht="24.75" customHeight="1" thickBot="1" x14ac:dyDescent="0.25">
      <c r="A2" s="118"/>
      <c r="B2" s="120"/>
      <c r="C2" s="120"/>
      <c r="D2" s="120"/>
      <c r="E2" s="120"/>
      <c r="F2" s="122"/>
      <c r="G2" s="22" t="s">
        <v>79</v>
      </c>
      <c r="H2" s="23" t="s">
        <v>46</v>
      </c>
      <c r="I2" s="23" t="s">
        <v>80</v>
      </c>
      <c r="J2" s="94" t="s">
        <v>76</v>
      </c>
      <c r="K2" s="19" t="s">
        <v>79</v>
      </c>
      <c r="L2" s="20" t="s">
        <v>46</v>
      </c>
      <c r="M2" s="20" t="s">
        <v>80</v>
      </c>
      <c r="N2" s="90" t="s">
        <v>76</v>
      </c>
    </row>
    <row r="3" spans="1:14" ht="43.5" customHeight="1" x14ac:dyDescent="0.2">
      <c r="A3" s="30">
        <v>3248</v>
      </c>
      <c r="B3" s="31" t="s">
        <v>126</v>
      </c>
      <c r="C3" s="59">
        <v>43571</v>
      </c>
      <c r="D3" s="59">
        <v>43799</v>
      </c>
      <c r="E3" s="31" t="s">
        <v>128</v>
      </c>
      <c r="F3" s="32" t="s">
        <v>38</v>
      </c>
      <c r="G3" s="36">
        <v>1</v>
      </c>
      <c r="H3" s="83">
        <v>0.3</v>
      </c>
      <c r="I3" s="21" t="s">
        <v>95</v>
      </c>
      <c r="J3" s="95" t="s">
        <v>182</v>
      </c>
      <c r="K3" s="99">
        <v>1</v>
      </c>
      <c r="L3" s="49">
        <v>1</v>
      </c>
      <c r="M3" s="21" t="s">
        <v>93</v>
      </c>
      <c r="N3" s="100" t="s">
        <v>208</v>
      </c>
    </row>
    <row r="4" spans="1:14" ht="43.5" customHeight="1" x14ac:dyDescent="0.2">
      <c r="A4" s="30">
        <v>3248</v>
      </c>
      <c r="B4" s="14" t="s">
        <v>127</v>
      </c>
      <c r="C4" s="60">
        <v>43571</v>
      </c>
      <c r="D4" s="60">
        <v>43799</v>
      </c>
      <c r="E4" s="14" t="s">
        <v>128</v>
      </c>
      <c r="F4" s="25" t="s">
        <v>38</v>
      </c>
      <c r="G4" s="37">
        <v>1</v>
      </c>
      <c r="H4" s="84">
        <v>0</v>
      </c>
      <c r="I4" s="16" t="s">
        <v>95</v>
      </c>
      <c r="J4" s="95" t="s">
        <v>182</v>
      </c>
      <c r="K4" s="33">
        <v>1</v>
      </c>
      <c r="L4" s="50">
        <v>1</v>
      </c>
      <c r="M4" s="16" t="s">
        <v>93</v>
      </c>
      <c r="N4" s="101" t="s">
        <v>209</v>
      </c>
    </row>
    <row r="5" spans="1:14" ht="43.5" customHeight="1" x14ac:dyDescent="0.2">
      <c r="A5" s="30">
        <v>3249</v>
      </c>
      <c r="B5" s="14" t="s">
        <v>37</v>
      </c>
      <c r="C5" s="60">
        <v>43571</v>
      </c>
      <c r="D5" s="60">
        <v>43799</v>
      </c>
      <c r="E5" s="14" t="s">
        <v>128</v>
      </c>
      <c r="F5" s="25" t="s">
        <v>38</v>
      </c>
      <c r="G5" s="37">
        <v>1</v>
      </c>
      <c r="H5" s="46">
        <v>0.25</v>
      </c>
      <c r="I5" s="16" t="s">
        <v>95</v>
      </c>
      <c r="J5" s="95" t="s">
        <v>182</v>
      </c>
      <c r="K5" s="33">
        <v>1</v>
      </c>
      <c r="L5" s="50">
        <v>1</v>
      </c>
      <c r="M5" s="16" t="s">
        <v>93</v>
      </c>
      <c r="N5" s="101" t="s">
        <v>210</v>
      </c>
    </row>
    <row r="6" spans="1:14" ht="43.5" customHeight="1" x14ac:dyDescent="0.2">
      <c r="A6" s="30">
        <v>3249</v>
      </c>
      <c r="B6" s="14" t="s">
        <v>37</v>
      </c>
      <c r="C6" s="60">
        <v>43571</v>
      </c>
      <c r="D6" s="60">
        <v>43799</v>
      </c>
      <c r="E6" s="14" t="s">
        <v>128</v>
      </c>
      <c r="F6" s="25" t="s">
        <v>38</v>
      </c>
      <c r="G6" s="37">
        <v>1</v>
      </c>
      <c r="H6" s="46">
        <v>0.25</v>
      </c>
      <c r="I6" s="16" t="s">
        <v>95</v>
      </c>
      <c r="J6" s="95" t="s">
        <v>182</v>
      </c>
      <c r="K6" s="33">
        <v>1</v>
      </c>
      <c r="L6" s="50">
        <v>1</v>
      </c>
      <c r="M6" s="16" t="s">
        <v>93</v>
      </c>
      <c r="N6" s="101" t="s">
        <v>211</v>
      </c>
    </row>
    <row r="7" spans="1:14" ht="43.5" customHeight="1" x14ac:dyDescent="0.2">
      <c r="A7" s="30">
        <v>3250</v>
      </c>
      <c r="B7" s="14" t="s">
        <v>129</v>
      </c>
      <c r="C7" s="60">
        <v>43571</v>
      </c>
      <c r="D7" s="60">
        <v>43799</v>
      </c>
      <c r="E7" s="14" t="s">
        <v>134</v>
      </c>
      <c r="F7" s="25" t="s">
        <v>33</v>
      </c>
      <c r="G7" s="37">
        <v>3</v>
      </c>
      <c r="H7" s="46">
        <v>0.5</v>
      </c>
      <c r="I7" s="16" t="s">
        <v>95</v>
      </c>
      <c r="J7" s="95" t="s">
        <v>184</v>
      </c>
      <c r="K7" s="33">
        <v>4</v>
      </c>
      <c r="L7" s="50">
        <v>1</v>
      </c>
      <c r="M7" s="16" t="s">
        <v>93</v>
      </c>
      <c r="N7" s="101" t="s">
        <v>212</v>
      </c>
    </row>
    <row r="8" spans="1:14" ht="43.5" customHeight="1" x14ac:dyDescent="0.2">
      <c r="A8" s="30">
        <v>3250</v>
      </c>
      <c r="B8" s="14" t="s">
        <v>130</v>
      </c>
      <c r="C8" s="60">
        <v>43571</v>
      </c>
      <c r="D8" s="60">
        <v>43799</v>
      </c>
      <c r="E8" s="14" t="s">
        <v>134</v>
      </c>
      <c r="F8" s="25" t="s">
        <v>33</v>
      </c>
      <c r="G8" s="37">
        <v>3</v>
      </c>
      <c r="H8" s="46">
        <v>0.66</v>
      </c>
      <c r="I8" s="16" t="s">
        <v>95</v>
      </c>
      <c r="J8" s="95" t="s">
        <v>185</v>
      </c>
      <c r="K8" s="33">
        <v>2</v>
      </c>
      <c r="L8" s="50">
        <v>1</v>
      </c>
      <c r="M8" s="16" t="s">
        <v>93</v>
      </c>
      <c r="N8" s="101" t="s">
        <v>213</v>
      </c>
    </row>
    <row r="9" spans="1:14" ht="43.5" customHeight="1" x14ac:dyDescent="0.2">
      <c r="A9" s="30">
        <v>3250</v>
      </c>
      <c r="B9" s="14" t="s">
        <v>131</v>
      </c>
      <c r="C9" s="60">
        <v>43571</v>
      </c>
      <c r="D9" s="60">
        <v>43799</v>
      </c>
      <c r="E9" s="14" t="s">
        <v>134</v>
      </c>
      <c r="F9" s="25" t="s">
        <v>33</v>
      </c>
      <c r="G9" s="37">
        <v>2</v>
      </c>
      <c r="H9" s="46">
        <v>0</v>
      </c>
      <c r="I9" s="16" t="s">
        <v>95</v>
      </c>
      <c r="J9" s="95" t="s">
        <v>186</v>
      </c>
      <c r="K9" s="33">
        <v>2</v>
      </c>
      <c r="L9" s="50">
        <v>0</v>
      </c>
      <c r="M9" s="16" t="s">
        <v>94</v>
      </c>
      <c r="N9" s="101" t="s">
        <v>214</v>
      </c>
    </row>
    <row r="10" spans="1:14" ht="43.5" customHeight="1" x14ac:dyDescent="0.2">
      <c r="A10" s="30">
        <v>3250</v>
      </c>
      <c r="B10" s="14" t="s">
        <v>132</v>
      </c>
      <c r="C10" s="60">
        <v>43571</v>
      </c>
      <c r="D10" s="60">
        <v>43799</v>
      </c>
      <c r="E10" s="14" t="s">
        <v>134</v>
      </c>
      <c r="F10" s="25" t="s">
        <v>33</v>
      </c>
      <c r="G10" s="37">
        <v>1</v>
      </c>
      <c r="H10" s="46">
        <v>1</v>
      </c>
      <c r="I10" s="16" t="s">
        <v>93</v>
      </c>
      <c r="J10" s="95" t="s">
        <v>183</v>
      </c>
      <c r="K10" s="33">
        <v>1</v>
      </c>
      <c r="L10" s="50">
        <v>1</v>
      </c>
      <c r="M10" s="16" t="s">
        <v>93</v>
      </c>
      <c r="N10" s="101" t="s">
        <v>215</v>
      </c>
    </row>
    <row r="11" spans="1:14" ht="43.5" customHeight="1" x14ac:dyDescent="0.2">
      <c r="A11" s="30">
        <v>3250</v>
      </c>
      <c r="B11" s="14" t="s">
        <v>133</v>
      </c>
      <c r="C11" s="60">
        <v>43571</v>
      </c>
      <c r="D11" s="60">
        <v>43799</v>
      </c>
      <c r="E11" s="14" t="s">
        <v>134</v>
      </c>
      <c r="F11" s="25" t="s">
        <v>33</v>
      </c>
      <c r="G11" s="37">
        <v>1</v>
      </c>
      <c r="H11" s="46">
        <v>1</v>
      </c>
      <c r="I11" s="16" t="s">
        <v>93</v>
      </c>
      <c r="J11" s="95" t="s">
        <v>183</v>
      </c>
      <c r="K11" s="33">
        <v>2</v>
      </c>
      <c r="L11" s="50">
        <v>1</v>
      </c>
      <c r="M11" s="16" t="s">
        <v>93</v>
      </c>
      <c r="N11" s="101" t="s">
        <v>215</v>
      </c>
    </row>
    <row r="12" spans="1:14" ht="43.5" customHeight="1" x14ac:dyDescent="0.2">
      <c r="A12" s="30">
        <v>3251</v>
      </c>
      <c r="B12" s="14" t="s">
        <v>135</v>
      </c>
      <c r="C12" s="60">
        <v>43571</v>
      </c>
      <c r="D12" s="60">
        <v>43799</v>
      </c>
      <c r="E12" s="14" t="s">
        <v>139</v>
      </c>
      <c r="F12" s="25" t="s">
        <v>33</v>
      </c>
      <c r="G12" s="37">
        <v>1</v>
      </c>
      <c r="H12" s="86">
        <v>0.5</v>
      </c>
      <c r="I12" s="16" t="s">
        <v>95</v>
      </c>
      <c r="J12" s="95" t="s">
        <v>187</v>
      </c>
      <c r="K12" s="33">
        <v>2</v>
      </c>
      <c r="L12" s="50">
        <v>1</v>
      </c>
      <c r="M12" s="16" t="s">
        <v>93</v>
      </c>
      <c r="N12" s="101" t="s">
        <v>216</v>
      </c>
    </row>
    <row r="13" spans="1:14" ht="43.5" customHeight="1" x14ac:dyDescent="0.2">
      <c r="A13" s="30">
        <v>3251</v>
      </c>
      <c r="B13" s="14" t="s">
        <v>136</v>
      </c>
      <c r="C13" s="60">
        <v>43571</v>
      </c>
      <c r="D13" s="60">
        <v>43799</v>
      </c>
      <c r="E13" s="14" t="s">
        <v>139</v>
      </c>
      <c r="F13" s="25" t="s">
        <v>33</v>
      </c>
      <c r="G13" s="37">
        <v>2</v>
      </c>
      <c r="H13" s="46">
        <v>0.1</v>
      </c>
      <c r="I13" s="16" t="s">
        <v>95</v>
      </c>
      <c r="J13" s="95" t="s">
        <v>188</v>
      </c>
      <c r="K13" s="33">
        <v>2</v>
      </c>
      <c r="L13" s="50">
        <v>0.2</v>
      </c>
      <c r="M13" s="16" t="s">
        <v>94</v>
      </c>
      <c r="N13" s="101" t="s">
        <v>217</v>
      </c>
    </row>
    <row r="14" spans="1:14" ht="43.5" customHeight="1" x14ac:dyDescent="0.2">
      <c r="A14" s="30">
        <v>3251</v>
      </c>
      <c r="B14" s="14" t="s">
        <v>137</v>
      </c>
      <c r="C14" s="60">
        <v>43571</v>
      </c>
      <c r="D14" s="60">
        <v>43799</v>
      </c>
      <c r="E14" s="14" t="s">
        <v>139</v>
      </c>
      <c r="F14" s="25" t="s">
        <v>33</v>
      </c>
      <c r="G14" s="37">
        <v>1</v>
      </c>
      <c r="H14" s="46">
        <v>0.1</v>
      </c>
      <c r="I14" s="16" t="s">
        <v>95</v>
      </c>
      <c r="J14" s="95" t="s">
        <v>189</v>
      </c>
      <c r="K14" s="33">
        <v>2</v>
      </c>
      <c r="L14" s="50">
        <v>1</v>
      </c>
      <c r="M14" s="16" t="s">
        <v>93</v>
      </c>
      <c r="N14" s="101" t="s">
        <v>218</v>
      </c>
    </row>
    <row r="15" spans="1:14" ht="43.5" customHeight="1" x14ac:dyDescent="0.2">
      <c r="A15" s="30">
        <v>3251</v>
      </c>
      <c r="B15" s="14" t="s">
        <v>138</v>
      </c>
      <c r="C15" s="60">
        <v>43571</v>
      </c>
      <c r="D15" s="60">
        <v>43799</v>
      </c>
      <c r="E15" s="14" t="s">
        <v>139</v>
      </c>
      <c r="F15" s="25" t="s">
        <v>33</v>
      </c>
      <c r="G15" s="37">
        <v>1</v>
      </c>
      <c r="H15" s="46">
        <v>0.1</v>
      </c>
      <c r="I15" s="16" t="s">
        <v>95</v>
      </c>
      <c r="J15" s="95" t="s">
        <v>190</v>
      </c>
      <c r="K15" s="33">
        <v>2</v>
      </c>
      <c r="L15" s="50">
        <v>0.2</v>
      </c>
      <c r="M15" s="16" t="s">
        <v>94</v>
      </c>
      <c r="N15" s="101" t="s">
        <v>219</v>
      </c>
    </row>
    <row r="16" spans="1:14" ht="43.5" customHeight="1" x14ac:dyDescent="0.2">
      <c r="A16" s="30">
        <v>3260</v>
      </c>
      <c r="B16" s="14" t="s">
        <v>140</v>
      </c>
      <c r="C16" s="60">
        <v>43571</v>
      </c>
      <c r="D16" s="60">
        <v>43799</v>
      </c>
      <c r="E16" s="14" t="s">
        <v>142</v>
      </c>
      <c r="F16" s="25" t="s">
        <v>32</v>
      </c>
      <c r="G16" s="37">
        <v>1</v>
      </c>
      <c r="H16" s="46">
        <v>0</v>
      </c>
      <c r="I16" s="16" t="s">
        <v>95</v>
      </c>
      <c r="J16" s="95" t="s">
        <v>191</v>
      </c>
      <c r="K16" s="33">
        <v>1</v>
      </c>
      <c r="L16" s="50">
        <v>0.5</v>
      </c>
      <c r="M16" s="16" t="s">
        <v>94</v>
      </c>
      <c r="N16" s="101" t="s">
        <v>242</v>
      </c>
    </row>
    <row r="17" spans="1:14" ht="43.5" customHeight="1" x14ac:dyDescent="0.2">
      <c r="A17" s="30">
        <v>3260</v>
      </c>
      <c r="B17" s="87" t="s">
        <v>141</v>
      </c>
      <c r="C17" s="60">
        <v>43571</v>
      </c>
      <c r="D17" s="60">
        <v>43799</v>
      </c>
      <c r="E17" s="14" t="s">
        <v>142</v>
      </c>
      <c r="F17" s="25" t="s">
        <v>32</v>
      </c>
      <c r="G17" s="37">
        <v>1</v>
      </c>
      <c r="H17" s="46">
        <v>0.5</v>
      </c>
      <c r="I17" s="16" t="s">
        <v>95</v>
      </c>
      <c r="J17" s="96" t="s">
        <v>192</v>
      </c>
      <c r="K17" s="33">
        <v>1</v>
      </c>
      <c r="L17" s="50">
        <v>0.6</v>
      </c>
      <c r="M17" s="16" t="s">
        <v>94</v>
      </c>
      <c r="N17" s="101" t="s">
        <v>243</v>
      </c>
    </row>
    <row r="18" spans="1:14" ht="43.5" customHeight="1" x14ac:dyDescent="0.2">
      <c r="A18" s="30">
        <v>3257</v>
      </c>
      <c r="B18" s="14" t="s">
        <v>143</v>
      </c>
      <c r="C18" s="60">
        <v>43571</v>
      </c>
      <c r="D18" s="60">
        <v>43799</v>
      </c>
      <c r="E18" s="14" t="s">
        <v>107</v>
      </c>
      <c r="F18" s="25" t="s">
        <v>27</v>
      </c>
      <c r="G18" s="37">
        <v>2</v>
      </c>
      <c r="H18" s="46">
        <v>0.1</v>
      </c>
      <c r="I18" s="16" t="s">
        <v>95</v>
      </c>
      <c r="J18" s="95" t="s">
        <v>193</v>
      </c>
      <c r="K18" s="33">
        <v>1</v>
      </c>
      <c r="L18" s="50">
        <v>1</v>
      </c>
      <c r="M18" s="16" t="s">
        <v>93</v>
      </c>
      <c r="N18" s="101" t="s">
        <v>232</v>
      </c>
    </row>
    <row r="19" spans="1:14" ht="43.5" customHeight="1" x14ac:dyDescent="0.2">
      <c r="A19" s="30">
        <v>3257</v>
      </c>
      <c r="B19" s="14" t="s">
        <v>144</v>
      </c>
      <c r="C19" s="60">
        <v>43571</v>
      </c>
      <c r="D19" s="60">
        <v>43799</v>
      </c>
      <c r="E19" s="14" t="s">
        <v>107</v>
      </c>
      <c r="F19" s="25" t="s">
        <v>27</v>
      </c>
      <c r="G19" s="37">
        <v>2</v>
      </c>
      <c r="H19" s="46">
        <v>0.1</v>
      </c>
      <c r="I19" s="16" t="s">
        <v>95</v>
      </c>
      <c r="J19" s="95" t="s">
        <v>194</v>
      </c>
      <c r="K19" s="33">
        <v>2</v>
      </c>
      <c r="L19" s="50">
        <v>1</v>
      </c>
      <c r="M19" s="16" t="s">
        <v>93</v>
      </c>
      <c r="N19" s="101" t="s">
        <v>233</v>
      </c>
    </row>
    <row r="20" spans="1:14" ht="43.5" customHeight="1" x14ac:dyDescent="0.2">
      <c r="A20" s="30">
        <v>3257</v>
      </c>
      <c r="B20" s="14" t="s">
        <v>145</v>
      </c>
      <c r="C20" s="60">
        <v>43571</v>
      </c>
      <c r="D20" s="60">
        <v>43799</v>
      </c>
      <c r="E20" s="14" t="s">
        <v>107</v>
      </c>
      <c r="F20" s="25" t="s">
        <v>27</v>
      </c>
      <c r="G20" s="37">
        <v>2</v>
      </c>
      <c r="H20" s="46">
        <v>0.5</v>
      </c>
      <c r="I20" s="16" t="s">
        <v>95</v>
      </c>
      <c r="J20" s="95" t="s">
        <v>195</v>
      </c>
      <c r="K20" s="33">
        <v>1</v>
      </c>
      <c r="L20" s="50">
        <v>1</v>
      </c>
      <c r="M20" s="16" t="s">
        <v>93</v>
      </c>
      <c r="N20" s="101" t="s">
        <v>234</v>
      </c>
    </row>
    <row r="21" spans="1:14" ht="43.5" customHeight="1" x14ac:dyDescent="0.2">
      <c r="A21" s="30">
        <v>3257</v>
      </c>
      <c r="B21" s="14" t="s">
        <v>146</v>
      </c>
      <c r="C21" s="60">
        <v>43571</v>
      </c>
      <c r="D21" s="60">
        <v>43799</v>
      </c>
      <c r="E21" s="14" t="s">
        <v>107</v>
      </c>
      <c r="F21" s="25" t="s">
        <v>27</v>
      </c>
      <c r="G21" s="37">
        <v>1</v>
      </c>
      <c r="H21" s="46">
        <v>0.33</v>
      </c>
      <c r="I21" s="16" t="s">
        <v>95</v>
      </c>
      <c r="J21" s="95" t="s">
        <v>182</v>
      </c>
      <c r="K21" s="33">
        <v>1</v>
      </c>
      <c r="L21" s="50">
        <v>1</v>
      </c>
      <c r="M21" s="16" t="s">
        <v>93</v>
      </c>
      <c r="N21" s="101" t="s">
        <v>235</v>
      </c>
    </row>
    <row r="22" spans="1:14" ht="43.5" customHeight="1" x14ac:dyDescent="0.2">
      <c r="A22" s="30">
        <v>3258</v>
      </c>
      <c r="B22" s="14" t="s">
        <v>147</v>
      </c>
      <c r="C22" s="60">
        <v>43571</v>
      </c>
      <c r="D22" s="60">
        <v>43799</v>
      </c>
      <c r="E22" s="14" t="s">
        <v>107</v>
      </c>
      <c r="F22" s="25" t="s">
        <v>27</v>
      </c>
      <c r="G22" s="37">
        <v>2</v>
      </c>
      <c r="H22" s="46">
        <v>1</v>
      </c>
      <c r="I22" s="16" t="s">
        <v>93</v>
      </c>
      <c r="J22" s="95" t="s">
        <v>196</v>
      </c>
      <c r="K22" s="33">
        <v>1</v>
      </c>
      <c r="L22" s="50">
        <v>1</v>
      </c>
      <c r="M22" s="16" t="s">
        <v>93</v>
      </c>
      <c r="N22" s="101" t="s">
        <v>236</v>
      </c>
    </row>
    <row r="23" spans="1:14" ht="43.5" customHeight="1" x14ac:dyDescent="0.2">
      <c r="A23" s="24">
        <v>3258</v>
      </c>
      <c r="B23" s="14" t="s">
        <v>148</v>
      </c>
      <c r="C23" s="60">
        <v>43571</v>
      </c>
      <c r="D23" s="60">
        <v>43799</v>
      </c>
      <c r="E23" s="14" t="s">
        <v>107</v>
      </c>
      <c r="F23" s="25" t="s">
        <v>27</v>
      </c>
      <c r="G23" s="37">
        <v>2</v>
      </c>
      <c r="H23" s="46">
        <v>0.1</v>
      </c>
      <c r="I23" s="16" t="s">
        <v>95</v>
      </c>
      <c r="J23" s="95" t="s">
        <v>193</v>
      </c>
      <c r="K23" s="33">
        <v>1</v>
      </c>
      <c r="L23" s="50">
        <v>1</v>
      </c>
      <c r="M23" s="16" t="s">
        <v>93</v>
      </c>
      <c r="N23" s="101" t="s">
        <v>237</v>
      </c>
    </row>
    <row r="24" spans="1:14" s="13" customFormat="1" ht="43.5" customHeight="1" x14ac:dyDescent="0.2">
      <c r="A24" s="24">
        <v>3258</v>
      </c>
      <c r="B24" s="14" t="s">
        <v>149</v>
      </c>
      <c r="C24" s="60">
        <v>43571</v>
      </c>
      <c r="D24" s="60">
        <v>43830</v>
      </c>
      <c r="E24" s="14" t="s">
        <v>150</v>
      </c>
      <c r="F24" s="88" t="s">
        <v>35</v>
      </c>
      <c r="G24" s="37">
        <v>1</v>
      </c>
      <c r="H24" s="46">
        <v>0.5</v>
      </c>
      <c r="I24" s="16" t="s">
        <v>95</v>
      </c>
      <c r="J24" s="96" t="s">
        <v>207</v>
      </c>
      <c r="K24" s="33">
        <v>1</v>
      </c>
      <c r="L24" s="50">
        <v>1</v>
      </c>
      <c r="M24" s="16" t="s">
        <v>93</v>
      </c>
      <c r="N24" s="101" t="s">
        <v>238</v>
      </c>
    </row>
    <row r="25" spans="1:14" ht="43.5" customHeight="1" x14ac:dyDescent="0.2">
      <c r="A25" s="24">
        <v>3259</v>
      </c>
      <c r="B25" s="14" t="s">
        <v>151</v>
      </c>
      <c r="C25" s="60">
        <v>43571</v>
      </c>
      <c r="D25" s="60">
        <v>43799</v>
      </c>
      <c r="E25" s="14" t="s">
        <v>142</v>
      </c>
      <c r="F25" s="25" t="s">
        <v>32</v>
      </c>
      <c r="G25" s="37">
        <v>1</v>
      </c>
      <c r="H25" s="46">
        <v>0.1</v>
      </c>
      <c r="I25" s="16" t="s">
        <v>95</v>
      </c>
      <c r="J25" s="95" t="s">
        <v>182</v>
      </c>
      <c r="K25" s="33">
        <v>3</v>
      </c>
      <c r="L25" s="50">
        <v>1</v>
      </c>
      <c r="M25" s="16" t="s">
        <v>93</v>
      </c>
      <c r="N25" s="101" t="s">
        <v>239</v>
      </c>
    </row>
    <row r="26" spans="1:14" ht="43.5" customHeight="1" x14ac:dyDescent="0.2">
      <c r="A26" s="24">
        <v>3259</v>
      </c>
      <c r="B26" s="14" t="s">
        <v>152</v>
      </c>
      <c r="C26" s="60">
        <v>43571</v>
      </c>
      <c r="D26" s="60">
        <v>43799</v>
      </c>
      <c r="E26" s="14" t="s">
        <v>142</v>
      </c>
      <c r="F26" s="25" t="s">
        <v>32</v>
      </c>
      <c r="G26" s="37">
        <v>1</v>
      </c>
      <c r="H26" s="46">
        <v>0.33</v>
      </c>
      <c r="I26" s="16" t="s">
        <v>95</v>
      </c>
      <c r="J26" s="95" t="s">
        <v>182</v>
      </c>
      <c r="K26" s="33">
        <v>3</v>
      </c>
      <c r="L26" s="50">
        <v>1</v>
      </c>
      <c r="M26" s="16" t="s">
        <v>93</v>
      </c>
      <c r="N26" s="101" t="s">
        <v>240</v>
      </c>
    </row>
    <row r="27" spans="1:14" ht="43.5" customHeight="1" x14ac:dyDescent="0.2">
      <c r="A27" s="24">
        <v>3259</v>
      </c>
      <c r="B27" s="14" t="s">
        <v>153</v>
      </c>
      <c r="C27" s="60">
        <v>43571</v>
      </c>
      <c r="D27" s="60">
        <v>43799</v>
      </c>
      <c r="E27" s="14" t="s">
        <v>142</v>
      </c>
      <c r="F27" s="25" t="s">
        <v>32</v>
      </c>
      <c r="G27" s="37">
        <v>1</v>
      </c>
      <c r="H27" s="46">
        <v>0.2</v>
      </c>
      <c r="I27" s="16" t="s">
        <v>95</v>
      </c>
      <c r="J27" s="95" t="s">
        <v>182</v>
      </c>
      <c r="K27" s="33">
        <v>3</v>
      </c>
      <c r="L27" s="50">
        <v>1</v>
      </c>
      <c r="M27" s="16" t="s">
        <v>93</v>
      </c>
      <c r="N27" s="101" t="s">
        <v>241</v>
      </c>
    </row>
    <row r="28" spans="1:14" ht="43.5" customHeight="1" x14ac:dyDescent="0.2">
      <c r="A28" s="24">
        <v>3252</v>
      </c>
      <c r="B28" s="14" t="s">
        <v>154</v>
      </c>
      <c r="C28" s="60">
        <v>43571</v>
      </c>
      <c r="D28" s="60">
        <v>43799</v>
      </c>
      <c r="E28" s="14" t="s">
        <v>158</v>
      </c>
      <c r="F28" s="25" t="s">
        <v>56</v>
      </c>
      <c r="G28" s="37">
        <v>3</v>
      </c>
      <c r="H28" s="46">
        <v>0.6</v>
      </c>
      <c r="I28" s="16" t="s">
        <v>95</v>
      </c>
      <c r="J28" s="95" t="s">
        <v>182</v>
      </c>
      <c r="K28" s="33">
        <v>1</v>
      </c>
      <c r="L28" s="50">
        <v>1</v>
      </c>
      <c r="M28" s="16" t="s">
        <v>93</v>
      </c>
      <c r="N28" s="101" t="s">
        <v>220</v>
      </c>
    </row>
    <row r="29" spans="1:14" ht="43.5" customHeight="1" x14ac:dyDescent="0.2">
      <c r="A29" s="24">
        <v>3252</v>
      </c>
      <c r="B29" s="14" t="s">
        <v>155</v>
      </c>
      <c r="C29" s="60">
        <v>43571</v>
      </c>
      <c r="D29" s="60">
        <v>43799</v>
      </c>
      <c r="E29" s="14" t="s">
        <v>158</v>
      </c>
      <c r="F29" s="25" t="s">
        <v>56</v>
      </c>
      <c r="G29" s="37">
        <v>2</v>
      </c>
      <c r="H29" s="46">
        <v>0.66</v>
      </c>
      <c r="I29" s="16" t="s">
        <v>95</v>
      </c>
      <c r="J29" s="95" t="s">
        <v>197</v>
      </c>
      <c r="K29" s="33">
        <v>6</v>
      </c>
      <c r="L29" s="50">
        <v>0.66</v>
      </c>
      <c r="M29" s="16" t="s">
        <v>94</v>
      </c>
      <c r="N29" s="101" t="s">
        <v>221</v>
      </c>
    </row>
    <row r="30" spans="1:14" ht="43.5" customHeight="1" x14ac:dyDescent="0.2">
      <c r="A30" s="24">
        <v>3252</v>
      </c>
      <c r="B30" s="14" t="s">
        <v>156</v>
      </c>
      <c r="C30" s="60">
        <v>43571</v>
      </c>
      <c r="D30" s="60">
        <v>43799</v>
      </c>
      <c r="E30" s="14" t="s">
        <v>158</v>
      </c>
      <c r="F30" s="25" t="s">
        <v>56</v>
      </c>
      <c r="G30" s="37">
        <v>5</v>
      </c>
      <c r="H30" s="46">
        <v>0.66</v>
      </c>
      <c r="I30" s="16" t="s">
        <v>95</v>
      </c>
      <c r="J30" s="95" t="s">
        <v>198</v>
      </c>
      <c r="K30" s="33">
        <v>6</v>
      </c>
      <c r="L30" s="50">
        <v>1</v>
      </c>
      <c r="M30" s="16" t="s">
        <v>93</v>
      </c>
      <c r="N30" s="101" t="s">
        <v>222</v>
      </c>
    </row>
    <row r="31" spans="1:14" ht="43.5" customHeight="1" x14ac:dyDescent="0.2">
      <c r="A31" s="24">
        <v>3252</v>
      </c>
      <c r="B31" s="14" t="s">
        <v>157</v>
      </c>
      <c r="C31" s="60">
        <v>43571</v>
      </c>
      <c r="D31" s="60">
        <v>43799</v>
      </c>
      <c r="E31" s="14" t="s">
        <v>158</v>
      </c>
      <c r="F31" s="25" t="s">
        <v>56</v>
      </c>
      <c r="G31" s="37">
        <v>3</v>
      </c>
      <c r="H31" s="46">
        <v>0.66</v>
      </c>
      <c r="I31" s="16" t="s">
        <v>95</v>
      </c>
      <c r="J31" s="95" t="s">
        <v>199</v>
      </c>
      <c r="K31" s="33">
        <v>4</v>
      </c>
      <c r="L31" s="50">
        <v>1</v>
      </c>
      <c r="M31" s="16" t="s">
        <v>93</v>
      </c>
      <c r="N31" s="101" t="s">
        <v>223</v>
      </c>
    </row>
    <row r="32" spans="1:14" ht="43.5" customHeight="1" x14ac:dyDescent="0.2">
      <c r="A32" s="24">
        <v>3253</v>
      </c>
      <c r="B32" s="14" t="s">
        <v>159</v>
      </c>
      <c r="C32" s="60">
        <v>43571</v>
      </c>
      <c r="D32" s="60">
        <v>43799</v>
      </c>
      <c r="E32" s="14" t="s">
        <v>158</v>
      </c>
      <c r="F32" s="25" t="s">
        <v>56</v>
      </c>
      <c r="G32" s="37">
        <v>5</v>
      </c>
      <c r="H32" s="46">
        <v>0.66</v>
      </c>
      <c r="I32" s="16" t="s">
        <v>95</v>
      </c>
      <c r="J32" s="95" t="s">
        <v>200</v>
      </c>
      <c r="K32" s="33">
        <v>6</v>
      </c>
      <c r="L32" s="50">
        <v>1</v>
      </c>
      <c r="M32" s="16" t="s">
        <v>93</v>
      </c>
      <c r="N32" s="101" t="s">
        <v>224</v>
      </c>
    </row>
    <row r="33" spans="1:14" ht="43.5" customHeight="1" x14ac:dyDescent="0.2">
      <c r="A33" s="24">
        <v>3253</v>
      </c>
      <c r="B33" s="14" t="s">
        <v>160</v>
      </c>
      <c r="C33" s="60">
        <v>43571</v>
      </c>
      <c r="D33" s="60">
        <v>43799</v>
      </c>
      <c r="E33" s="14" t="s">
        <v>158</v>
      </c>
      <c r="F33" s="25" t="s">
        <v>56</v>
      </c>
      <c r="G33" s="37">
        <v>2</v>
      </c>
      <c r="H33" s="46">
        <v>0.66</v>
      </c>
      <c r="I33" s="16" t="s">
        <v>95</v>
      </c>
      <c r="J33" s="95" t="s">
        <v>201</v>
      </c>
      <c r="K33" s="33">
        <v>2</v>
      </c>
      <c r="L33" s="50">
        <v>1</v>
      </c>
      <c r="M33" s="16" t="s">
        <v>93</v>
      </c>
      <c r="N33" s="101" t="s">
        <v>225</v>
      </c>
    </row>
    <row r="34" spans="1:14" ht="43.5" customHeight="1" x14ac:dyDescent="0.2">
      <c r="A34" s="24">
        <v>3254</v>
      </c>
      <c r="B34" s="14" t="s">
        <v>161</v>
      </c>
      <c r="C34" s="60">
        <v>43571</v>
      </c>
      <c r="D34" s="60">
        <v>43646</v>
      </c>
      <c r="E34" s="14" t="s">
        <v>158</v>
      </c>
      <c r="F34" s="25" t="s">
        <v>56</v>
      </c>
      <c r="G34" s="37">
        <v>1</v>
      </c>
      <c r="H34" s="46">
        <v>1</v>
      </c>
      <c r="I34" s="16" t="s">
        <v>93</v>
      </c>
      <c r="J34" s="95" t="s">
        <v>163</v>
      </c>
      <c r="K34" s="33">
        <v>2</v>
      </c>
      <c r="L34" s="50">
        <v>1</v>
      </c>
      <c r="M34" s="16" t="s">
        <v>93</v>
      </c>
      <c r="N34" s="101" t="s">
        <v>226</v>
      </c>
    </row>
    <row r="35" spans="1:14" ht="43.5" customHeight="1" x14ac:dyDescent="0.2">
      <c r="A35" s="24">
        <v>3254</v>
      </c>
      <c r="B35" s="14" t="s">
        <v>162</v>
      </c>
      <c r="C35" s="60">
        <v>43571</v>
      </c>
      <c r="D35" s="60">
        <v>43799</v>
      </c>
      <c r="E35" s="14" t="s">
        <v>158</v>
      </c>
      <c r="F35" s="25" t="s">
        <v>56</v>
      </c>
      <c r="G35" s="37">
        <v>2</v>
      </c>
      <c r="H35" s="46">
        <v>0.66</v>
      </c>
      <c r="I35" s="16" t="s">
        <v>95</v>
      </c>
      <c r="J35" s="95" t="s">
        <v>202</v>
      </c>
      <c r="K35" s="33">
        <v>2</v>
      </c>
      <c r="L35" s="50">
        <v>1</v>
      </c>
      <c r="M35" s="16" t="s">
        <v>93</v>
      </c>
      <c r="N35" s="101" t="s">
        <v>226</v>
      </c>
    </row>
    <row r="36" spans="1:14" ht="43.5" customHeight="1" x14ac:dyDescent="0.2">
      <c r="A36" s="24">
        <v>3255</v>
      </c>
      <c r="B36" s="14" t="s">
        <v>164</v>
      </c>
      <c r="C36" s="60">
        <v>43571</v>
      </c>
      <c r="D36" s="60">
        <v>43799</v>
      </c>
      <c r="E36" s="14" t="s">
        <v>158</v>
      </c>
      <c r="F36" s="25" t="s">
        <v>56</v>
      </c>
      <c r="G36" s="37">
        <v>1</v>
      </c>
      <c r="H36" s="46">
        <v>0.25</v>
      </c>
      <c r="I36" s="16" t="s">
        <v>95</v>
      </c>
      <c r="J36" s="95" t="s">
        <v>182</v>
      </c>
      <c r="K36" s="33">
        <v>3</v>
      </c>
      <c r="L36" s="50">
        <v>1</v>
      </c>
      <c r="M36" s="16" t="s">
        <v>93</v>
      </c>
      <c r="N36" s="101" t="s">
        <v>227</v>
      </c>
    </row>
    <row r="37" spans="1:14" ht="43.5" customHeight="1" x14ac:dyDescent="0.2">
      <c r="A37" s="24">
        <v>3255</v>
      </c>
      <c r="B37" s="14" t="s">
        <v>165</v>
      </c>
      <c r="C37" s="60">
        <v>43571</v>
      </c>
      <c r="D37" s="60">
        <v>43799</v>
      </c>
      <c r="E37" s="14" t="s">
        <v>158</v>
      </c>
      <c r="F37" s="25" t="s">
        <v>56</v>
      </c>
      <c r="G37" s="37">
        <v>1</v>
      </c>
      <c r="H37" s="46">
        <v>0</v>
      </c>
      <c r="I37" s="16" t="s">
        <v>95</v>
      </c>
      <c r="J37" s="95" t="s">
        <v>182</v>
      </c>
      <c r="K37" s="33">
        <v>2</v>
      </c>
      <c r="L37" s="50">
        <v>1</v>
      </c>
      <c r="M37" s="16" t="s">
        <v>93</v>
      </c>
      <c r="N37" s="101" t="s">
        <v>228</v>
      </c>
    </row>
    <row r="38" spans="1:14" ht="43.5" customHeight="1" x14ac:dyDescent="0.2">
      <c r="A38" s="24">
        <v>3255</v>
      </c>
      <c r="B38" s="14" t="s">
        <v>166</v>
      </c>
      <c r="C38" s="60">
        <v>43571</v>
      </c>
      <c r="D38" s="60">
        <v>43799</v>
      </c>
      <c r="E38" s="14" t="s">
        <v>158</v>
      </c>
      <c r="F38" s="25" t="s">
        <v>56</v>
      </c>
      <c r="G38" s="37">
        <v>1</v>
      </c>
      <c r="H38" s="46">
        <v>0</v>
      </c>
      <c r="I38" s="16" t="s">
        <v>95</v>
      </c>
      <c r="J38" s="95" t="s">
        <v>182</v>
      </c>
      <c r="K38" s="33">
        <v>2</v>
      </c>
      <c r="L38" s="50">
        <v>1</v>
      </c>
      <c r="M38" s="16" t="s">
        <v>93</v>
      </c>
      <c r="N38" s="101" t="s">
        <v>229</v>
      </c>
    </row>
    <row r="39" spans="1:14" ht="43.5" customHeight="1" x14ac:dyDescent="0.2">
      <c r="A39" s="24">
        <v>3256</v>
      </c>
      <c r="B39" s="14" t="s">
        <v>167</v>
      </c>
      <c r="C39" s="60">
        <v>43571</v>
      </c>
      <c r="D39" s="60">
        <v>43799</v>
      </c>
      <c r="E39" s="14" t="s">
        <v>169</v>
      </c>
      <c r="F39" s="25" t="s">
        <v>31</v>
      </c>
      <c r="G39" s="37">
        <v>1</v>
      </c>
      <c r="H39" s="46">
        <v>0.66</v>
      </c>
      <c r="I39" s="16" t="s">
        <v>95</v>
      </c>
      <c r="J39" s="95" t="s">
        <v>203</v>
      </c>
      <c r="K39" s="33">
        <v>1</v>
      </c>
      <c r="L39" s="50">
        <v>1</v>
      </c>
      <c r="M39" s="16" t="s">
        <v>93</v>
      </c>
      <c r="N39" s="101" t="s">
        <v>230</v>
      </c>
    </row>
    <row r="40" spans="1:14" ht="43.5" customHeight="1" x14ac:dyDescent="0.2">
      <c r="A40" s="24">
        <v>3256</v>
      </c>
      <c r="B40" s="14" t="s">
        <v>168</v>
      </c>
      <c r="C40" s="60">
        <v>43571</v>
      </c>
      <c r="D40" s="60">
        <v>43799</v>
      </c>
      <c r="E40" s="14" t="s">
        <v>170</v>
      </c>
      <c r="F40" s="25" t="s">
        <v>31</v>
      </c>
      <c r="G40" s="37">
        <v>5</v>
      </c>
      <c r="H40" s="46">
        <v>0.66</v>
      </c>
      <c r="I40" s="16" t="s">
        <v>95</v>
      </c>
      <c r="J40" s="95" t="s">
        <v>204</v>
      </c>
      <c r="K40" s="33">
        <v>5</v>
      </c>
      <c r="L40" s="50">
        <v>1</v>
      </c>
      <c r="M40" s="16" t="s">
        <v>93</v>
      </c>
      <c r="N40" s="101" t="s">
        <v>231</v>
      </c>
    </row>
    <row r="41" spans="1:14" ht="43.5" customHeight="1" x14ac:dyDescent="0.2">
      <c r="A41" s="24">
        <v>3328</v>
      </c>
      <c r="B41" s="14" t="s">
        <v>171</v>
      </c>
      <c r="C41" s="60">
        <v>43664</v>
      </c>
      <c r="D41" s="60">
        <v>43830</v>
      </c>
      <c r="E41" s="85" t="s">
        <v>174</v>
      </c>
      <c r="F41" s="25" t="s">
        <v>51</v>
      </c>
      <c r="G41" s="37">
        <v>2</v>
      </c>
      <c r="H41" s="46">
        <v>0</v>
      </c>
      <c r="I41" s="16" t="s">
        <v>95</v>
      </c>
      <c r="J41" s="95" t="s">
        <v>177</v>
      </c>
      <c r="K41" s="33">
        <v>2</v>
      </c>
      <c r="L41" s="50">
        <v>1</v>
      </c>
      <c r="M41" s="16" t="s">
        <v>93</v>
      </c>
      <c r="N41" s="101" t="s">
        <v>244</v>
      </c>
    </row>
    <row r="42" spans="1:14" ht="43.5" customHeight="1" x14ac:dyDescent="0.2">
      <c r="A42" s="24">
        <v>3328</v>
      </c>
      <c r="B42" s="14" t="s">
        <v>171</v>
      </c>
      <c r="C42" s="60">
        <v>43664</v>
      </c>
      <c r="D42" s="60">
        <v>43830</v>
      </c>
      <c r="E42" s="85" t="s">
        <v>175</v>
      </c>
      <c r="F42" s="25" t="s">
        <v>52</v>
      </c>
      <c r="G42" s="37">
        <v>1</v>
      </c>
      <c r="H42" s="46">
        <v>0</v>
      </c>
      <c r="I42" s="16" t="s">
        <v>95</v>
      </c>
      <c r="J42" s="95" t="s">
        <v>178</v>
      </c>
      <c r="K42" s="33">
        <v>2</v>
      </c>
      <c r="L42" s="50">
        <v>0.5</v>
      </c>
      <c r="M42" s="16" t="s">
        <v>94</v>
      </c>
      <c r="N42" s="101" t="s">
        <v>245</v>
      </c>
    </row>
    <row r="43" spans="1:14" ht="43.5" customHeight="1" x14ac:dyDescent="0.2">
      <c r="A43" s="24">
        <v>3328</v>
      </c>
      <c r="B43" s="14" t="s">
        <v>172</v>
      </c>
      <c r="C43" s="60">
        <v>43664</v>
      </c>
      <c r="D43" s="60">
        <v>43830</v>
      </c>
      <c r="E43" s="85" t="s">
        <v>176</v>
      </c>
      <c r="F43" s="25" t="s">
        <v>54</v>
      </c>
      <c r="G43" s="37">
        <v>2</v>
      </c>
      <c r="H43" s="46">
        <v>0.66</v>
      </c>
      <c r="I43" s="16" t="s">
        <v>95</v>
      </c>
      <c r="J43" s="95" t="s">
        <v>179</v>
      </c>
      <c r="K43" s="33">
        <v>0</v>
      </c>
      <c r="L43" s="50">
        <v>0.66</v>
      </c>
      <c r="M43" s="16" t="s">
        <v>94</v>
      </c>
      <c r="N43" s="101" t="s">
        <v>246</v>
      </c>
    </row>
    <row r="44" spans="1:14" ht="43.5" customHeight="1" x14ac:dyDescent="0.2">
      <c r="A44" s="24">
        <v>3328</v>
      </c>
      <c r="B44" s="14" t="s">
        <v>173</v>
      </c>
      <c r="C44" s="60">
        <v>43664</v>
      </c>
      <c r="D44" s="60">
        <v>43830</v>
      </c>
      <c r="E44" s="14" t="s">
        <v>174</v>
      </c>
      <c r="F44" s="25" t="s">
        <v>51</v>
      </c>
      <c r="G44" s="37">
        <v>2</v>
      </c>
      <c r="H44" s="46">
        <v>0</v>
      </c>
      <c r="I44" s="16" t="s">
        <v>181</v>
      </c>
      <c r="J44" s="95" t="s">
        <v>180</v>
      </c>
      <c r="K44" s="33">
        <v>2</v>
      </c>
      <c r="L44" s="50">
        <v>1</v>
      </c>
      <c r="M44" s="16" t="s">
        <v>93</v>
      </c>
      <c r="N44" s="101" t="s">
        <v>247</v>
      </c>
    </row>
    <row r="45" spans="1:14" ht="15.75" customHeight="1" x14ac:dyDescent="0.2">
      <c r="A45" s="24"/>
      <c r="B45" s="14"/>
      <c r="C45" s="60"/>
      <c r="D45" s="60"/>
      <c r="E45" s="14"/>
      <c r="F45" s="25"/>
      <c r="G45" s="37"/>
      <c r="H45" s="46"/>
      <c r="I45" s="16"/>
      <c r="J45" s="95"/>
      <c r="K45" s="33"/>
      <c r="L45" s="50"/>
      <c r="M45" s="16"/>
      <c r="N45" s="91"/>
    </row>
    <row r="46" spans="1:14" ht="15.75" customHeight="1" x14ac:dyDescent="0.2">
      <c r="A46" s="24"/>
      <c r="B46" s="14"/>
      <c r="C46" s="60"/>
      <c r="D46" s="60"/>
      <c r="E46" s="14"/>
      <c r="F46" s="25"/>
      <c r="G46" s="37"/>
      <c r="H46" s="46"/>
      <c r="I46" s="16"/>
      <c r="J46" s="95"/>
      <c r="K46" s="33"/>
      <c r="L46" s="50"/>
      <c r="M46" s="16"/>
      <c r="N46" s="91"/>
    </row>
    <row r="47" spans="1:14" ht="15.75" customHeight="1" x14ac:dyDescent="0.2">
      <c r="A47" s="24"/>
      <c r="B47" s="14"/>
      <c r="C47" s="60"/>
      <c r="D47" s="60"/>
      <c r="E47" s="14"/>
      <c r="F47" s="25"/>
      <c r="G47" s="37"/>
      <c r="H47" s="46"/>
      <c r="I47" s="16"/>
      <c r="J47" s="95"/>
      <c r="K47" s="33"/>
      <c r="L47" s="50"/>
      <c r="M47" s="16"/>
      <c r="N47" s="91"/>
    </row>
    <row r="48" spans="1:14" ht="15.75" customHeight="1" x14ac:dyDescent="0.2">
      <c r="A48" s="24"/>
      <c r="B48" s="14"/>
      <c r="C48" s="60"/>
      <c r="D48" s="60"/>
      <c r="E48" s="14"/>
      <c r="F48" s="25"/>
      <c r="G48" s="37"/>
      <c r="H48" s="46"/>
      <c r="I48" s="16"/>
      <c r="J48" s="95"/>
      <c r="K48" s="33"/>
      <c r="L48" s="50"/>
      <c r="M48" s="16"/>
      <c r="N48" s="91"/>
    </row>
    <row r="49" spans="1:14" ht="15.75" customHeight="1" x14ac:dyDescent="0.2">
      <c r="A49" s="24"/>
      <c r="B49" s="14"/>
      <c r="C49" s="60"/>
      <c r="D49" s="60"/>
      <c r="E49" s="14"/>
      <c r="F49" s="25"/>
      <c r="G49" s="37"/>
      <c r="H49" s="46"/>
      <c r="I49" s="16"/>
      <c r="J49" s="95"/>
      <c r="K49" s="33"/>
      <c r="L49" s="50"/>
      <c r="M49" s="16"/>
      <c r="N49" s="91"/>
    </row>
    <row r="50" spans="1:14" ht="15.75" customHeight="1" x14ac:dyDescent="0.2">
      <c r="A50" s="24"/>
      <c r="B50" s="14"/>
      <c r="C50" s="60"/>
      <c r="D50" s="60"/>
      <c r="E50" s="14"/>
      <c r="F50" s="25"/>
      <c r="G50" s="37"/>
      <c r="H50" s="46"/>
      <c r="I50" s="16"/>
      <c r="J50" s="95"/>
      <c r="K50" s="33"/>
      <c r="L50" s="50"/>
      <c r="M50" s="16"/>
      <c r="N50" s="91"/>
    </row>
    <row r="51" spans="1:14" ht="15.75" customHeight="1" x14ac:dyDescent="0.2">
      <c r="A51" s="24"/>
      <c r="B51" s="14"/>
      <c r="C51" s="60"/>
      <c r="D51" s="60"/>
      <c r="E51" s="14"/>
      <c r="F51" s="25"/>
      <c r="G51" s="37"/>
      <c r="H51" s="46"/>
      <c r="I51" s="16"/>
      <c r="J51" s="95"/>
      <c r="K51" s="33"/>
      <c r="L51" s="50"/>
      <c r="M51" s="16"/>
      <c r="N51" s="91"/>
    </row>
    <row r="52" spans="1:14" ht="15.75" customHeight="1" x14ac:dyDescent="0.2">
      <c r="A52" s="24"/>
      <c r="B52" s="14"/>
      <c r="C52" s="60"/>
      <c r="D52" s="60"/>
      <c r="E52" s="14"/>
      <c r="F52" s="25"/>
      <c r="G52" s="37"/>
      <c r="H52" s="46"/>
      <c r="I52" s="16"/>
      <c r="J52" s="95"/>
      <c r="K52" s="33"/>
      <c r="L52" s="50"/>
      <c r="M52" s="16"/>
      <c r="N52" s="91"/>
    </row>
    <row r="53" spans="1:14" ht="15.75" customHeight="1" x14ac:dyDescent="0.2">
      <c r="A53" s="24"/>
      <c r="B53" s="14"/>
      <c r="C53" s="60"/>
      <c r="D53" s="60"/>
      <c r="E53" s="14"/>
      <c r="F53" s="25"/>
      <c r="G53" s="37"/>
      <c r="H53" s="46"/>
      <c r="I53" s="16"/>
      <c r="J53" s="95"/>
      <c r="K53" s="33"/>
      <c r="L53" s="50"/>
      <c r="M53" s="16"/>
      <c r="N53" s="91"/>
    </row>
    <row r="54" spans="1:14" ht="15.75" customHeight="1" x14ac:dyDescent="0.2">
      <c r="A54" s="24"/>
      <c r="B54" s="14"/>
      <c r="C54" s="60"/>
      <c r="D54" s="60"/>
      <c r="E54" s="14"/>
      <c r="F54" s="25"/>
      <c r="G54" s="37"/>
      <c r="H54" s="46"/>
      <c r="I54" s="16"/>
      <c r="J54" s="95"/>
      <c r="K54" s="33"/>
      <c r="L54" s="50"/>
      <c r="M54" s="16"/>
      <c r="N54" s="91"/>
    </row>
    <row r="55" spans="1:14" ht="15.75" customHeight="1" x14ac:dyDescent="0.2">
      <c r="A55" s="24"/>
      <c r="B55" s="14"/>
      <c r="C55" s="60"/>
      <c r="D55" s="60"/>
      <c r="E55" s="14"/>
      <c r="F55" s="25"/>
      <c r="G55" s="37"/>
      <c r="H55" s="46"/>
      <c r="I55" s="16"/>
      <c r="J55" s="95"/>
      <c r="K55" s="33"/>
      <c r="L55" s="50"/>
      <c r="M55" s="16"/>
      <c r="N55" s="91"/>
    </row>
    <row r="56" spans="1:14" ht="15.75" customHeight="1" x14ac:dyDescent="0.2">
      <c r="A56" s="24"/>
      <c r="B56" s="14"/>
      <c r="C56" s="60"/>
      <c r="D56" s="60"/>
      <c r="E56" s="14"/>
      <c r="F56" s="25"/>
      <c r="G56" s="37"/>
      <c r="H56" s="46"/>
      <c r="I56" s="16"/>
      <c r="J56" s="95"/>
      <c r="K56" s="33"/>
      <c r="L56" s="50"/>
      <c r="M56" s="16"/>
      <c r="N56" s="91"/>
    </row>
    <row r="57" spans="1:14" ht="15.75" customHeight="1" x14ac:dyDescent="0.2">
      <c r="A57" s="24"/>
      <c r="B57" s="14"/>
      <c r="C57" s="60"/>
      <c r="D57" s="60"/>
      <c r="E57" s="14"/>
      <c r="F57" s="25"/>
      <c r="G57" s="37"/>
      <c r="H57" s="46"/>
      <c r="I57" s="16"/>
      <c r="J57" s="95"/>
      <c r="K57" s="33"/>
      <c r="L57" s="50"/>
      <c r="M57" s="16"/>
      <c r="N57" s="91"/>
    </row>
    <row r="58" spans="1:14" ht="15.75" customHeight="1" x14ac:dyDescent="0.2">
      <c r="A58" s="24"/>
      <c r="B58" s="14"/>
      <c r="C58" s="60"/>
      <c r="D58" s="60"/>
      <c r="E58" s="14"/>
      <c r="F58" s="25"/>
      <c r="G58" s="37"/>
      <c r="H58" s="46"/>
      <c r="I58" s="16"/>
      <c r="J58" s="95"/>
      <c r="K58" s="33"/>
      <c r="L58" s="50"/>
      <c r="M58" s="16"/>
      <c r="N58" s="91"/>
    </row>
    <row r="59" spans="1:14" ht="15.75" customHeight="1" x14ac:dyDescent="0.2">
      <c r="A59" s="24"/>
      <c r="B59" s="14"/>
      <c r="C59" s="60"/>
      <c r="D59" s="60"/>
      <c r="E59" s="14"/>
      <c r="F59" s="25"/>
      <c r="G59" s="37"/>
      <c r="H59" s="46"/>
      <c r="I59" s="16"/>
      <c r="J59" s="95"/>
      <c r="K59" s="33"/>
      <c r="L59" s="50"/>
      <c r="M59" s="16"/>
      <c r="N59" s="91"/>
    </row>
    <row r="60" spans="1:14" ht="15.75" customHeight="1" x14ac:dyDescent="0.2">
      <c r="A60" s="24"/>
      <c r="B60" s="14"/>
      <c r="C60" s="60"/>
      <c r="D60" s="60"/>
      <c r="E60" s="14"/>
      <c r="F60" s="25"/>
      <c r="G60" s="37"/>
      <c r="H60" s="46"/>
      <c r="I60" s="16"/>
      <c r="J60" s="95"/>
      <c r="K60" s="33"/>
      <c r="L60" s="50"/>
      <c r="M60" s="16"/>
      <c r="N60" s="91"/>
    </row>
    <row r="61" spans="1:14" ht="15.75" customHeight="1" x14ac:dyDescent="0.2">
      <c r="A61" s="24"/>
      <c r="B61" s="14"/>
      <c r="C61" s="60"/>
      <c r="D61" s="60"/>
      <c r="E61" s="14"/>
      <c r="F61" s="25"/>
      <c r="G61" s="37"/>
      <c r="H61" s="46"/>
      <c r="I61" s="16"/>
      <c r="J61" s="95"/>
      <c r="K61" s="33"/>
      <c r="L61" s="50"/>
      <c r="M61" s="16"/>
      <c r="N61" s="91"/>
    </row>
    <row r="62" spans="1:14" ht="15.75" customHeight="1" x14ac:dyDescent="0.2">
      <c r="A62" s="24"/>
      <c r="B62" s="14"/>
      <c r="C62" s="60"/>
      <c r="D62" s="60"/>
      <c r="E62" s="14"/>
      <c r="F62" s="25"/>
      <c r="G62" s="37"/>
      <c r="H62" s="46"/>
      <c r="I62" s="16"/>
      <c r="J62" s="95"/>
      <c r="K62" s="33"/>
      <c r="L62" s="50"/>
      <c r="M62" s="16"/>
      <c r="N62" s="91"/>
    </row>
    <row r="63" spans="1:14" ht="15.75" customHeight="1" x14ac:dyDescent="0.2">
      <c r="A63" s="24"/>
      <c r="B63" s="14"/>
      <c r="C63" s="60"/>
      <c r="D63" s="60"/>
      <c r="E63" s="14"/>
      <c r="F63" s="25"/>
      <c r="G63" s="37"/>
      <c r="H63" s="46"/>
      <c r="I63" s="16"/>
      <c r="J63" s="95"/>
      <c r="K63" s="33"/>
      <c r="L63" s="50"/>
      <c r="M63" s="16"/>
      <c r="N63" s="91"/>
    </row>
    <row r="64" spans="1:14" ht="15.75" customHeight="1" x14ac:dyDescent="0.2">
      <c r="A64" s="24"/>
      <c r="B64" s="14"/>
      <c r="C64" s="60"/>
      <c r="D64" s="60"/>
      <c r="E64" s="14"/>
      <c r="F64" s="25"/>
      <c r="G64" s="37"/>
      <c r="H64" s="46"/>
      <c r="I64" s="16"/>
      <c r="J64" s="95"/>
      <c r="K64" s="33"/>
      <c r="L64" s="50"/>
      <c r="M64" s="16"/>
      <c r="N64" s="91"/>
    </row>
    <row r="65" spans="1:14" ht="15.75" customHeight="1" x14ac:dyDescent="0.2">
      <c r="A65" s="24"/>
      <c r="B65" s="14"/>
      <c r="C65" s="60"/>
      <c r="D65" s="60"/>
      <c r="E65" s="14"/>
      <c r="F65" s="25"/>
      <c r="G65" s="37"/>
      <c r="H65" s="46"/>
      <c r="I65" s="16"/>
      <c r="J65" s="95"/>
      <c r="K65" s="33"/>
      <c r="L65" s="50"/>
      <c r="M65" s="16"/>
      <c r="N65" s="91"/>
    </row>
    <row r="66" spans="1:14" ht="15.75" customHeight="1" x14ac:dyDescent="0.2">
      <c r="A66" s="24"/>
      <c r="B66" s="14"/>
      <c r="C66" s="60"/>
      <c r="D66" s="60"/>
      <c r="E66" s="14"/>
      <c r="F66" s="25"/>
      <c r="G66" s="37"/>
      <c r="H66" s="46"/>
      <c r="I66" s="16"/>
      <c r="J66" s="95"/>
      <c r="K66" s="33"/>
      <c r="L66" s="50"/>
      <c r="M66" s="16"/>
      <c r="N66" s="91"/>
    </row>
    <row r="67" spans="1:14" ht="15.75" customHeight="1" x14ac:dyDescent="0.2">
      <c r="A67" s="24"/>
      <c r="B67" s="14"/>
      <c r="C67" s="60"/>
      <c r="D67" s="60"/>
      <c r="E67" s="14"/>
      <c r="F67" s="25"/>
      <c r="G67" s="37"/>
      <c r="H67" s="46"/>
      <c r="I67" s="16"/>
      <c r="J67" s="95"/>
      <c r="K67" s="33"/>
      <c r="L67" s="50"/>
      <c r="M67" s="16"/>
      <c r="N67" s="91"/>
    </row>
    <row r="68" spans="1:14" ht="15.75" customHeight="1" x14ac:dyDescent="0.2">
      <c r="A68" s="24"/>
      <c r="B68" s="14"/>
      <c r="C68" s="60"/>
      <c r="D68" s="60"/>
      <c r="E68" s="14"/>
      <c r="F68" s="25"/>
      <c r="G68" s="37"/>
      <c r="H68" s="46"/>
      <c r="I68" s="16"/>
      <c r="J68" s="95"/>
      <c r="K68" s="33"/>
      <c r="L68" s="50"/>
      <c r="M68" s="16"/>
      <c r="N68" s="91"/>
    </row>
    <row r="69" spans="1:14" ht="15.75" customHeight="1" x14ac:dyDescent="0.2">
      <c r="A69" s="24"/>
      <c r="B69" s="14"/>
      <c r="C69" s="60"/>
      <c r="D69" s="60"/>
      <c r="E69" s="14"/>
      <c r="F69" s="25"/>
      <c r="G69" s="37"/>
      <c r="H69" s="46"/>
      <c r="I69" s="16"/>
      <c r="J69" s="95"/>
      <c r="K69" s="33"/>
      <c r="L69" s="50"/>
      <c r="M69" s="16"/>
      <c r="N69" s="91"/>
    </row>
    <row r="70" spans="1:14" ht="15.75" customHeight="1" x14ac:dyDescent="0.2">
      <c r="A70" s="24"/>
      <c r="B70" s="14"/>
      <c r="C70" s="60"/>
      <c r="D70" s="60"/>
      <c r="E70" s="14"/>
      <c r="F70" s="25"/>
      <c r="G70" s="37"/>
      <c r="H70" s="46"/>
      <c r="I70" s="16"/>
      <c r="J70" s="95"/>
      <c r="K70" s="33"/>
      <c r="L70" s="50"/>
      <c r="M70" s="16"/>
      <c r="N70" s="91"/>
    </row>
    <row r="71" spans="1:14" ht="15.75" customHeight="1" x14ac:dyDescent="0.2">
      <c r="A71" s="24"/>
      <c r="B71" s="14"/>
      <c r="C71" s="60"/>
      <c r="D71" s="60"/>
      <c r="E71" s="14"/>
      <c r="F71" s="25"/>
      <c r="G71" s="37"/>
      <c r="H71" s="46"/>
      <c r="I71" s="16"/>
      <c r="J71" s="95"/>
      <c r="K71" s="33"/>
      <c r="L71" s="50"/>
      <c r="M71" s="16"/>
      <c r="N71" s="91"/>
    </row>
    <row r="72" spans="1:14" ht="15.75" customHeight="1" x14ac:dyDescent="0.2">
      <c r="A72" s="24"/>
      <c r="B72" s="14"/>
      <c r="C72" s="60"/>
      <c r="D72" s="60"/>
      <c r="E72" s="14"/>
      <c r="F72" s="25"/>
      <c r="G72" s="37"/>
      <c r="H72" s="46"/>
      <c r="I72" s="16"/>
      <c r="J72" s="95"/>
      <c r="K72" s="33"/>
      <c r="L72" s="50"/>
      <c r="M72" s="16"/>
      <c r="N72" s="91"/>
    </row>
    <row r="73" spans="1:14" ht="15.75" customHeight="1" x14ac:dyDescent="0.2">
      <c r="A73" s="24"/>
      <c r="B73" s="14"/>
      <c r="C73" s="60"/>
      <c r="D73" s="60"/>
      <c r="E73" s="14"/>
      <c r="F73" s="25"/>
      <c r="G73" s="37"/>
      <c r="H73" s="46"/>
      <c r="I73" s="16"/>
      <c r="J73" s="95"/>
      <c r="K73" s="33"/>
      <c r="L73" s="50"/>
      <c r="M73" s="16"/>
      <c r="N73" s="91"/>
    </row>
    <row r="74" spans="1:14" ht="15.75" customHeight="1" x14ac:dyDescent="0.2">
      <c r="A74" s="24"/>
      <c r="B74" s="14"/>
      <c r="C74" s="60"/>
      <c r="D74" s="60"/>
      <c r="E74" s="14"/>
      <c r="F74" s="25"/>
      <c r="G74" s="37"/>
      <c r="H74" s="46"/>
      <c r="I74" s="16"/>
      <c r="J74" s="95"/>
      <c r="K74" s="33"/>
      <c r="L74" s="50"/>
      <c r="M74" s="16"/>
      <c r="N74" s="91"/>
    </row>
    <row r="75" spans="1:14" ht="15.75" customHeight="1" x14ac:dyDescent="0.2">
      <c r="A75" s="24"/>
      <c r="B75" s="14"/>
      <c r="C75" s="60"/>
      <c r="D75" s="60"/>
      <c r="E75" s="14"/>
      <c r="F75" s="25"/>
      <c r="G75" s="37"/>
      <c r="H75" s="46"/>
      <c r="I75" s="16"/>
      <c r="J75" s="95"/>
      <c r="K75" s="33"/>
      <c r="L75" s="50"/>
      <c r="M75" s="16"/>
      <c r="N75" s="91"/>
    </row>
    <row r="76" spans="1:14" ht="15.75" customHeight="1" x14ac:dyDescent="0.2">
      <c r="A76" s="24"/>
      <c r="B76" s="14"/>
      <c r="C76" s="60"/>
      <c r="D76" s="60"/>
      <c r="E76" s="14"/>
      <c r="F76" s="25"/>
      <c r="G76" s="37"/>
      <c r="H76" s="46"/>
      <c r="I76" s="16"/>
      <c r="J76" s="95"/>
      <c r="K76" s="33"/>
      <c r="L76" s="50"/>
      <c r="M76" s="16"/>
      <c r="N76" s="91"/>
    </row>
    <row r="77" spans="1:14" ht="15.75" customHeight="1" x14ac:dyDescent="0.2">
      <c r="A77" s="24"/>
      <c r="B77" s="14"/>
      <c r="C77" s="60"/>
      <c r="D77" s="60"/>
      <c r="E77" s="14"/>
      <c r="F77" s="25"/>
      <c r="G77" s="37"/>
      <c r="H77" s="46"/>
      <c r="I77" s="16"/>
      <c r="J77" s="95"/>
      <c r="K77" s="33"/>
      <c r="L77" s="50"/>
      <c r="M77" s="16"/>
      <c r="N77" s="91"/>
    </row>
    <row r="78" spans="1:14" ht="15.75" customHeight="1" x14ac:dyDescent="0.2">
      <c r="A78" s="24"/>
      <c r="B78" s="14"/>
      <c r="C78" s="60"/>
      <c r="D78" s="60"/>
      <c r="E78" s="14"/>
      <c r="F78" s="25"/>
      <c r="G78" s="37"/>
      <c r="H78" s="46"/>
      <c r="I78" s="16"/>
      <c r="J78" s="95"/>
      <c r="K78" s="33"/>
      <c r="L78" s="50"/>
      <c r="M78" s="16"/>
      <c r="N78" s="91"/>
    </row>
    <row r="79" spans="1:14" ht="15.75" customHeight="1" x14ac:dyDescent="0.2">
      <c r="A79" s="24"/>
      <c r="B79" s="14"/>
      <c r="C79" s="60"/>
      <c r="D79" s="60"/>
      <c r="E79" s="14"/>
      <c r="F79" s="25"/>
      <c r="G79" s="37"/>
      <c r="H79" s="46"/>
      <c r="I79" s="16"/>
      <c r="J79" s="95"/>
      <c r="K79" s="33"/>
      <c r="L79" s="50"/>
      <c r="M79" s="16"/>
      <c r="N79" s="91"/>
    </row>
    <row r="80" spans="1:14" ht="15.75" customHeight="1" x14ac:dyDescent="0.2">
      <c r="A80" s="24"/>
      <c r="B80" s="14"/>
      <c r="C80" s="60"/>
      <c r="D80" s="60"/>
      <c r="E80" s="14"/>
      <c r="F80" s="25"/>
      <c r="G80" s="37"/>
      <c r="H80" s="46"/>
      <c r="I80" s="16"/>
      <c r="J80" s="95"/>
      <c r="K80" s="33"/>
      <c r="L80" s="50"/>
      <c r="M80" s="16"/>
      <c r="N80" s="91"/>
    </row>
    <row r="81" spans="1:14" ht="15.75" customHeight="1" x14ac:dyDescent="0.2">
      <c r="A81" s="24"/>
      <c r="B81" s="14"/>
      <c r="C81" s="60"/>
      <c r="D81" s="60"/>
      <c r="E81" s="14"/>
      <c r="F81" s="25"/>
      <c r="G81" s="37"/>
      <c r="H81" s="46"/>
      <c r="I81" s="16"/>
      <c r="J81" s="95"/>
      <c r="K81" s="33"/>
      <c r="L81" s="50"/>
      <c r="M81" s="16"/>
      <c r="N81" s="91"/>
    </row>
    <row r="82" spans="1:14" ht="15.75" customHeight="1" x14ac:dyDescent="0.2">
      <c r="A82" s="24"/>
      <c r="B82" s="14"/>
      <c r="C82" s="60"/>
      <c r="D82" s="60"/>
      <c r="E82" s="14"/>
      <c r="F82" s="25"/>
      <c r="G82" s="37"/>
      <c r="H82" s="46"/>
      <c r="I82" s="16"/>
      <c r="J82" s="95"/>
      <c r="K82" s="33"/>
      <c r="L82" s="50"/>
      <c r="M82" s="16"/>
      <c r="N82" s="91"/>
    </row>
    <row r="83" spans="1:14" ht="15.75" customHeight="1" x14ac:dyDescent="0.2">
      <c r="A83" s="24"/>
      <c r="B83" s="14"/>
      <c r="C83" s="60"/>
      <c r="D83" s="60"/>
      <c r="E83" s="14"/>
      <c r="F83" s="25"/>
      <c r="G83" s="37"/>
      <c r="H83" s="46"/>
      <c r="I83" s="16"/>
      <c r="J83" s="95"/>
      <c r="K83" s="33"/>
      <c r="L83" s="50"/>
      <c r="M83" s="16"/>
      <c r="N83" s="91"/>
    </row>
    <row r="84" spans="1:14" ht="15.75" customHeight="1" x14ac:dyDescent="0.2">
      <c r="A84" s="24"/>
      <c r="B84" s="14"/>
      <c r="C84" s="60"/>
      <c r="D84" s="60"/>
      <c r="E84" s="14"/>
      <c r="F84" s="25"/>
      <c r="G84" s="37"/>
      <c r="H84" s="46"/>
      <c r="I84" s="16"/>
      <c r="J84" s="95"/>
      <c r="K84" s="33"/>
      <c r="L84" s="50"/>
      <c r="M84" s="16"/>
      <c r="N84" s="91"/>
    </row>
    <row r="85" spans="1:14" ht="15.75" customHeight="1" x14ac:dyDescent="0.2">
      <c r="A85" s="24"/>
      <c r="B85" s="14"/>
      <c r="C85" s="60"/>
      <c r="D85" s="60"/>
      <c r="E85" s="14"/>
      <c r="F85" s="25"/>
      <c r="G85" s="37"/>
      <c r="H85" s="46"/>
      <c r="I85" s="16"/>
      <c r="J85" s="95"/>
      <c r="K85" s="33"/>
      <c r="L85" s="50"/>
      <c r="M85" s="16"/>
      <c r="N85" s="91"/>
    </row>
    <row r="86" spans="1:14" ht="15.75" customHeight="1" x14ac:dyDescent="0.2">
      <c r="A86" s="24"/>
      <c r="B86" s="14"/>
      <c r="C86" s="60"/>
      <c r="D86" s="60"/>
      <c r="E86" s="14"/>
      <c r="F86" s="25"/>
      <c r="G86" s="37"/>
      <c r="H86" s="46"/>
      <c r="I86" s="16"/>
      <c r="J86" s="95"/>
      <c r="K86" s="33"/>
      <c r="L86" s="50"/>
      <c r="M86" s="16"/>
      <c r="N86" s="91"/>
    </row>
    <row r="87" spans="1:14" ht="15.75" customHeight="1" x14ac:dyDescent="0.2">
      <c r="A87" s="24"/>
      <c r="B87" s="14"/>
      <c r="C87" s="60"/>
      <c r="D87" s="60"/>
      <c r="E87" s="14"/>
      <c r="F87" s="25"/>
      <c r="G87" s="37"/>
      <c r="H87" s="46"/>
      <c r="I87" s="16"/>
      <c r="J87" s="95"/>
      <c r="K87" s="33"/>
      <c r="L87" s="50"/>
      <c r="M87" s="16"/>
      <c r="N87" s="91"/>
    </row>
    <row r="88" spans="1:14" ht="15.75" customHeight="1" x14ac:dyDescent="0.2">
      <c r="A88" s="24"/>
      <c r="B88" s="14"/>
      <c r="C88" s="60"/>
      <c r="D88" s="60"/>
      <c r="E88" s="14"/>
      <c r="F88" s="25"/>
      <c r="G88" s="37"/>
      <c r="H88" s="46"/>
      <c r="I88" s="16"/>
      <c r="J88" s="95"/>
      <c r="K88" s="33"/>
      <c r="L88" s="50"/>
      <c r="M88" s="16"/>
      <c r="N88" s="91"/>
    </row>
    <row r="89" spans="1:14" ht="15.75" customHeight="1" x14ac:dyDescent="0.2">
      <c r="A89" s="24"/>
      <c r="B89" s="14"/>
      <c r="C89" s="60"/>
      <c r="D89" s="60"/>
      <c r="E89" s="14"/>
      <c r="F89" s="25"/>
      <c r="G89" s="37"/>
      <c r="H89" s="46"/>
      <c r="I89" s="16"/>
      <c r="J89" s="95"/>
      <c r="K89" s="33"/>
      <c r="L89" s="50"/>
      <c r="M89" s="16"/>
      <c r="N89" s="91"/>
    </row>
    <row r="90" spans="1:14" ht="15.75" customHeight="1" x14ac:dyDescent="0.2">
      <c r="A90" s="24"/>
      <c r="B90" s="14"/>
      <c r="C90" s="60"/>
      <c r="D90" s="60"/>
      <c r="E90" s="14"/>
      <c r="F90" s="25"/>
      <c r="G90" s="37"/>
      <c r="H90" s="46"/>
      <c r="I90" s="16"/>
      <c r="J90" s="95"/>
      <c r="K90" s="33"/>
      <c r="L90" s="50"/>
      <c r="M90" s="16"/>
      <c r="N90" s="91"/>
    </row>
    <row r="91" spans="1:14" ht="15.75" customHeight="1" x14ac:dyDescent="0.2">
      <c r="A91" s="24"/>
      <c r="B91" s="14"/>
      <c r="C91" s="60"/>
      <c r="D91" s="60"/>
      <c r="E91" s="14"/>
      <c r="F91" s="25"/>
      <c r="G91" s="37"/>
      <c r="H91" s="46"/>
      <c r="I91" s="16"/>
      <c r="J91" s="95"/>
      <c r="K91" s="33"/>
      <c r="L91" s="50"/>
      <c r="M91" s="16"/>
      <c r="N91" s="91"/>
    </row>
    <row r="92" spans="1:14" ht="15.75" customHeight="1" x14ac:dyDescent="0.2">
      <c r="A92" s="24"/>
      <c r="B92" s="14"/>
      <c r="C92" s="60"/>
      <c r="D92" s="60"/>
      <c r="E92" s="14"/>
      <c r="F92" s="25"/>
      <c r="G92" s="37"/>
      <c r="H92" s="46"/>
      <c r="I92" s="16"/>
      <c r="J92" s="95"/>
      <c r="K92" s="33"/>
      <c r="L92" s="50"/>
      <c r="M92" s="16"/>
      <c r="N92" s="91"/>
    </row>
    <row r="93" spans="1:14" ht="15.75" customHeight="1" x14ac:dyDescent="0.2">
      <c r="A93" s="24"/>
      <c r="B93" s="14"/>
      <c r="C93" s="60"/>
      <c r="D93" s="60"/>
      <c r="E93" s="14"/>
      <c r="F93" s="25"/>
      <c r="G93" s="37"/>
      <c r="H93" s="46"/>
      <c r="I93" s="16"/>
      <c r="J93" s="95"/>
      <c r="K93" s="33"/>
      <c r="L93" s="50"/>
      <c r="M93" s="16"/>
      <c r="N93" s="91"/>
    </row>
    <row r="94" spans="1:14" ht="15.75" customHeight="1" x14ac:dyDescent="0.2">
      <c r="A94" s="24"/>
      <c r="B94" s="14"/>
      <c r="C94" s="60"/>
      <c r="D94" s="60"/>
      <c r="E94" s="14"/>
      <c r="F94" s="25"/>
      <c r="G94" s="37"/>
      <c r="H94" s="46"/>
      <c r="I94" s="16"/>
      <c r="J94" s="95"/>
      <c r="K94" s="33"/>
      <c r="L94" s="50"/>
      <c r="M94" s="16"/>
      <c r="N94" s="91"/>
    </row>
    <row r="95" spans="1:14" ht="15.75" customHeight="1" x14ac:dyDescent="0.2">
      <c r="A95" s="24"/>
      <c r="B95" s="14"/>
      <c r="C95" s="60"/>
      <c r="D95" s="60"/>
      <c r="E95" s="14"/>
      <c r="F95" s="25"/>
      <c r="G95" s="37"/>
      <c r="H95" s="46"/>
      <c r="I95" s="16"/>
      <c r="J95" s="95"/>
      <c r="K95" s="33"/>
      <c r="L95" s="50"/>
      <c r="M95" s="16"/>
      <c r="N95" s="91"/>
    </row>
    <row r="96" spans="1:14" ht="15.75" customHeight="1" x14ac:dyDescent="0.2">
      <c r="A96" s="24"/>
      <c r="B96" s="14"/>
      <c r="C96" s="60"/>
      <c r="D96" s="60"/>
      <c r="E96" s="14"/>
      <c r="F96" s="25"/>
      <c r="G96" s="37"/>
      <c r="H96" s="46"/>
      <c r="I96" s="16"/>
      <c r="J96" s="95"/>
      <c r="K96" s="33"/>
      <c r="L96" s="50"/>
      <c r="M96" s="16"/>
      <c r="N96" s="91"/>
    </row>
    <row r="97" spans="1:14" ht="15.75" customHeight="1" x14ac:dyDescent="0.2">
      <c r="A97" s="24"/>
      <c r="B97" s="14"/>
      <c r="C97" s="60"/>
      <c r="D97" s="60"/>
      <c r="E97" s="14"/>
      <c r="F97" s="25"/>
      <c r="G97" s="37"/>
      <c r="H97" s="46"/>
      <c r="I97" s="16"/>
      <c r="J97" s="95"/>
      <c r="K97" s="33"/>
      <c r="L97" s="50"/>
      <c r="M97" s="16"/>
      <c r="N97" s="91"/>
    </row>
    <row r="98" spans="1:14" ht="15.75" customHeight="1" x14ac:dyDescent="0.2">
      <c r="A98" s="24"/>
      <c r="B98" s="14"/>
      <c r="C98" s="60"/>
      <c r="D98" s="60"/>
      <c r="E98" s="14"/>
      <c r="F98" s="25"/>
      <c r="G98" s="37"/>
      <c r="H98" s="46"/>
      <c r="I98" s="16"/>
      <c r="J98" s="95"/>
      <c r="K98" s="33"/>
      <c r="L98" s="50"/>
      <c r="M98" s="16"/>
      <c r="N98" s="91"/>
    </row>
    <row r="99" spans="1:14" ht="15.75" customHeight="1" x14ac:dyDescent="0.2">
      <c r="A99" s="24"/>
      <c r="B99" s="14"/>
      <c r="C99" s="60"/>
      <c r="D99" s="60"/>
      <c r="E99" s="14"/>
      <c r="F99" s="25"/>
      <c r="G99" s="37"/>
      <c r="H99" s="46"/>
      <c r="I99" s="16"/>
      <c r="J99" s="95"/>
      <c r="K99" s="33"/>
      <c r="L99" s="50"/>
      <c r="M99" s="16"/>
      <c r="N99" s="91"/>
    </row>
    <row r="100" spans="1:14" ht="15.75" customHeight="1" x14ac:dyDescent="0.2">
      <c r="A100" s="24"/>
      <c r="B100" s="14"/>
      <c r="C100" s="60"/>
      <c r="D100" s="60"/>
      <c r="E100" s="14"/>
      <c r="F100" s="25"/>
      <c r="G100" s="37"/>
      <c r="H100" s="46"/>
      <c r="I100" s="16"/>
      <c r="J100" s="95"/>
      <c r="K100" s="33"/>
      <c r="L100" s="50"/>
      <c r="M100" s="16"/>
      <c r="N100" s="91"/>
    </row>
    <row r="101" spans="1:14" ht="15.75" customHeight="1" x14ac:dyDescent="0.2">
      <c r="A101" s="24"/>
      <c r="B101" s="14"/>
      <c r="C101" s="60"/>
      <c r="D101" s="60"/>
      <c r="E101" s="14"/>
      <c r="F101" s="25"/>
      <c r="G101" s="37"/>
      <c r="H101" s="46"/>
      <c r="I101" s="16"/>
      <c r="J101" s="95"/>
      <c r="K101" s="33"/>
      <c r="L101" s="50"/>
      <c r="M101" s="16"/>
      <c r="N101" s="91"/>
    </row>
    <row r="102" spans="1:14" ht="15.75" customHeight="1" x14ac:dyDescent="0.2">
      <c r="A102" s="24"/>
      <c r="B102" s="14"/>
      <c r="C102" s="60"/>
      <c r="D102" s="60"/>
      <c r="E102" s="14"/>
      <c r="F102" s="25"/>
      <c r="G102" s="37"/>
      <c r="H102" s="46"/>
      <c r="I102" s="16"/>
      <c r="J102" s="95"/>
      <c r="K102" s="33"/>
      <c r="L102" s="50"/>
      <c r="M102" s="16"/>
      <c r="N102" s="91"/>
    </row>
    <row r="103" spans="1:14" ht="15.75" customHeight="1" x14ac:dyDescent="0.2">
      <c r="A103" s="24"/>
      <c r="B103" s="14"/>
      <c r="C103" s="60"/>
      <c r="D103" s="60"/>
      <c r="E103" s="14"/>
      <c r="F103" s="25"/>
      <c r="G103" s="37"/>
      <c r="H103" s="46"/>
      <c r="I103" s="16"/>
      <c r="J103" s="95"/>
      <c r="K103" s="33"/>
      <c r="L103" s="50"/>
      <c r="M103" s="16"/>
      <c r="N103" s="91"/>
    </row>
    <row r="104" spans="1:14" ht="15.75" customHeight="1" x14ac:dyDescent="0.2">
      <c r="A104" s="24"/>
      <c r="B104" s="14"/>
      <c r="C104" s="60"/>
      <c r="D104" s="60"/>
      <c r="E104" s="14"/>
      <c r="F104" s="25"/>
      <c r="G104" s="37"/>
      <c r="H104" s="46"/>
      <c r="I104" s="16"/>
      <c r="J104" s="95"/>
      <c r="K104" s="33"/>
      <c r="L104" s="50"/>
      <c r="M104" s="16"/>
      <c r="N104" s="91"/>
    </row>
    <row r="105" spans="1:14" ht="15.75" customHeight="1" x14ac:dyDescent="0.2">
      <c r="A105" s="24"/>
      <c r="B105" s="14"/>
      <c r="C105" s="60"/>
      <c r="D105" s="60"/>
      <c r="E105" s="14"/>
      <c r="F105" s="25"/>
      <c r="G105" s="37"/>
      <c r="H105" s="46"/>
      <c r="I105" s="16"/>
      <c r="J105" s="95"/>
      <c r="K105" s="33"/>
      <c r="L105" s="50"/>
      <c r="M105" s="16"/>
      <c r="N105" s="91"/>
    </row>
    <row r="106" spans="1:14" ht="15.75" customHeight="1" x14ac:dyDescent="0.2">
      <c r="A106" s="24"/>
      <c r="B106" s="14"/>
      <c r="C106" s="60"/>
      <c r="D106" s="60"/>
      <c r="E106" s="14"/>
      <c r="F106" s="25"/>
      <c r="G106" s="37"/>
      <c r="H106" s="46"/>
      <c r="I106" s="16"/>
      <c r="J106" s="95"/>
      <c r="K106" s="33"/>
      <c r="L106" s="50"/>
      <c r="M106" s="16"/>
      <c r="N106" s="91"/>
    </row>
    <row r="107" spans="1:14" ht="15.75" customHeight="1" x14ac:dyDescent="0.2">
      <c r="A107" s="24"/>
      <c r="B107" s="14"/>
      <c r="C107" s="60"/>
      <c r="D107" s="60"/>
      <c r="E107" s="14"/>
      <c r="F107" s="25"/>
      <c r="G107" s="37"/>
      <c r="H107" s="46"/>
      <c r="I107" s="16"/>
      <c r="J107" s="95"/>
      <c r="K107" s="33"/>
      <c r="L107" s="50"/>
      <c r="M107" s="16"/>
      <c r="N107" s="91"/>
    </row>
    <row r="108" spans="1:14" ht="15.75" customHeight="1" x14ac:dyDescent="0.2">
      <c r="A108" s="24"/>
      <c r="B108" s="14"/>
      <c r="C108" s="60"/>
      <c r="D108" s="60"/>
      <c r="E108" s="14"/>
      <c r="F108" s="25"/>
      <c r="G108" s="37"/>
      <c r="H108" s="46"/>
      <c r="I108" s="16"/>
      <c r="J108" s="95"/>
      <c r="K108" s="33"/>
      <c r="L108" s="50"/>
      <c r="M108" s="16"/>
      <c r="N108" s="91"/>
    </row>
    <row r="109" spans="1:14" ht="15.75" customHeight="1" x14ac:dyDescent="0.2">
      <c r="A109" s="24"/>
      <c r="B109" s="14"/>
      <c r="C109" s="60"/>
      <c r="D109" s="60"/>
      <c r="E109" s="14"/>
      <c r="F109" s="25"/>
      <c r="G109" s="37"/>
      <c r="H109" s="46"/>
      <c r="I109" s="16"/>
      <c r="J109" s="95"/>
      <c r="K109" s="33"/>
      <c r="L109" s="50"/>
      <c r="M109" s="16"/>
      <c r="N109" s="91"/>
    </row>
    <row r="110" spans="1:14" ht="15.75" customHeight="1" x14ac:dyDescent="0.2">
      <c r="A110" s="24"/>
      <c r="B110" s="14"/>
      <c r="C110" s="60"/>
      <c r="D110" s="60"/>
      <c r="E110" s="14"/>
      <c r="F110" s="25"/>
      <c r="G110" s="37"/>
      <c r="H110" s="46"/>
      <c r="I110" s="16"/>
      <c r="J110" s="95"/>
      <c r="K110" s="33"/>
      <c r="L110" s="50"/>
      <c r="M110" s="16"/>
      <c r="N110" s="91"/>
    </row>
    <row r="111" spans="1:14" ht="15.75" customHeight="1" x14ac:dyDescent="0.2">
      <c r="A111" s="24"/>
      <c r="B111" s="14"/>
      <c r="C111" s="60"/>
      <c r="D111" s="60"/>
      <c r="E111" s="14"/>
      <c r="F111" s="25"/>
      <c r="G111" s="37"/>
      <c r="H111" s="46"/>
      <c r="I111" s="16"/>
      <c r="J111" s="95"/>
      <c r="K111" s="33"/>
      <c r="L111" s="50"/>
      <c r="M111" s="16"/>
      <c r="N111" s="91"/>
    </row>
    <row r="112" spans="1:14" ht="15.75" customHeight="1" x14ac:dyDescent="0.2">
      <c r="A112" s="24"/>
      <c r="B112" s="14"/>
      <c r="C112" s="60"/>
      <c r="D112" s="60"/>
      <c r="E112" s="14"/>
      <c r="F112" s="25"/>
      <c r="G112" s="37"/>
      <c r="H112" s="46"/>
      <c r="I112" s="16"/>
      <c r="J112" s="95"/>
      <c r="K112" s="33"/>
      <c r="L112" s="50"/>
      <c r="M112" s="16"/>
      <c r="N112" s="91"/>
    </row>
    <row r="113" spans="1:14" ht="15.75" customHeight="1" x14ac:dyDescent="0.2">
      <c r="A113" s="24"/>
      <c r="B113" s="14"/>
      <c r="C113" s="60"/>
      <c r="D113" s="60"/>
      <c r="E113" s="14"/>
      <c r="F113" s="25"/>
      <c r="G113" s="37"/>
      <c r="H113" s="46"/>
      <c r="I113" s="16"/>
      <c r="J113" s="95"/>
      <c r="K113" s="33"/>
      <c r="L113" s="50"/>
      <c r="M113" s="16"/>
      <c r="N113" s="91"/>
    </row>
    <row r="114" spans="1:14" ht="15.75" customHeight="1" x14ac:dyDescent="0.2">
      <c r="A114" s="24"/>
      <c r="B114" s="14"/>
      <c r="C114" s="60"/>
      <c r="D114" s="60"/>
      <c r="E114" s="14"/>
      <c r="F114" s="25"/>
      <c r="G114" s="37"/>
      <c r="H114" s="46"/>
      <c r="I114" s="16"/>
      <c r="J114" s="95"/>
      <c r="K114" s="33"/>
      <c r="L114" s="50"/>
      <c r="M114" s="16"/>
      <c r="N114" s="91"/>
    </row>
    <row r="115" spans="1:14" ht="15.75" customHeight="1" x14ac:dyDescent="0.2">
      <c r="A115" s="24"/>
      <c r="B115" s="14"/>
      <c r="C115" s="60"/>
      <c r="D115" s="60"/>
      <c r="E115" s="14"/>
      <c r="F115" s="25"/>
      <c r="G115" s="37"/>
      <c r="H115" s="46"/>
      <c r="I115" s="16"/>
      <c r="J115" s="95"/>
      <c r="K115" s="33"/>
      <c r="L115" s="50"/>
      <c r="M115" s="16"/>
      <c r="N115" s="91"/>
    </row>
    <row r="116" spans="1:14" ht="15.75" customHeight="1" x14ac:dyDescent="0.2">
      <c r="A116" s="24"/>
      <c r="B116" s="14"/>
      <c r="C116" s="60"/>
      <c r="D116" s="60"/>
      <c r="E116" s="14"/>
      <c r="F116" s="25"/>
      <c r="G116" s="37"/>
      <c r="H116" s="46"/>
      <c r="I116" s="16"/>
      <c r="J116" s="95"/>
      <c r="K116" s="33"/>
      <c r="L116" s="50"/>
      <c r="M116" s="16"/>
      <c r="N116" s="91"/>
    </row>
    <row r="117" spans="1:14" ht="15.75" customHeight="1" x14ac:dyDescent="0.2">
      <c r="A117" s="24"/>
      <c r="B117" s="14"/>
      <c r="C117" s="60"/>
      <c r="D117" s="60"/>
      <c r="E117" s="14"/>
      <c r="F117" s="25"/>
      <c r="G117" s="37"/>
      <c r="H117" s="46"/>
      <c r="I117" s="16"/>
      <c r="J117" s="95"/>
      <c r="K117" s="33"/>
      <c r="L117" s="50"/>
      <c r="M117" s="16"/>
      <c r="N117" s="91"/>
    </row>
    <row r="118" spans="1:14" ht="15.75" customHeight="1" x14ac:dyDescent="0.2">
      <c r="A118" s="24"/>
      <c r="B118" s="14"/>
      <c r="C118" s="60"/>
      <c r="D118" s="60"/>
      <c r="E118" s="14"/>
      <c r="F118" s="25"/>
      <c r="G118" s="37"/>
      <c r="H118" s="46"/>
      <c r="I118" s="16"/>
      <c r="J118" s="95"/>
      <c r="K118" s="33"/>
      <c r="L118" s="50"/>
      <c r="M118" s="16"/>
      <c r="N118" s="91"/>
    </row>
    <row r="119" spans="1:14" ht="15.75" customHeight="1" x14ac:dyDescent="0.2">
      <c r="A119" s="24"/>
      <c r="B119" s="14"/>
      <c r="C119" s="60"/>
      <c r="D119" s="60"/>
      <c r="E119" s="14"/>
      <c r="F119" s="25"/>
      <c r="G119" s="37"/>
      <c r="H119" s="46"/>
      <c r="I119" s="16"/>
      <c r="J119" s="95"/>
      <c r="K119" s="33"/>
      <c r="L119" s="50"/>
      <c r="M119" s="16"/>
      <c r="N119" s="91"/>
    </row>
    <row r="120" spans="1:14" ht="15.75" customHeight="1" x14ac:dyDescent="0.2">
      <c r="A120" s="24"/>
      <c r="B120" s="14"/>
      <c r="C120" s="60"/>
      <c r="D120" s="60"/>
      <c r="E120" s="14"/>
      <c r="F120" s="25"/>
      <c r="G120" s="37"/>
      <c r="H120" s="46"/>
      <c r="I120" s="16"/>
      <c r="J120" s="95"/>
      <c r="K120" s="33"/>
      <c r="L120" s="50"/>
      <c r="M120" s="16"/>
      <c r="N120" s="91"/>
    </row>
    <row r="121" spans="1:14" ht="15.75" customHeight="1" x14ac:dyDescent="0.2">
      <c r="A121" s="24"/>
      <c r="B121" s="14"/>
      <c r="C121" s="60"/>
      <c r="D121" s="60"/>
      <c r="E121" s="14"/>
      <c r="F121" s="25"/>
      <c r="G121" s="37"/>
      <c r="H121" s="46"/>
      <c r="I121" s="16"/>
      <c r="J121" s="95"/>
      <c r="K121" s="33"/>
      <c r="L121" s="50"/>
      <c r="M121" s="16"/>
      <c r="N121" s="91"/>
    </row>
    <row r="122" spans="1:14" ht="15.75" customHeight="1" x14ac:dyDescent="0.2">
      <c r="A122" s="24"/>
      <c r="B122" s="14"/>
      <c r="C122" s="60"/>
      <c r="D122" s="60"/>
      <c r="E122" s="14"/>
      <c r="F122" s="25"/>
      <c r="G122" s="37"/>
      <c r="H122" s="46"/>
      <c r="I122" s="16"/>
      <c r="J122" s="95"/>
      <c r="K122" s="33"/>
      <c r="L122" s="50"/>
      <c r="M122" s="16"/>
      <c r="N122" s="91"/>
    </row>
    <row r="123" spans="1:14" ht="15.75" customHeight="1" x14ac:dyDescent="0.2">
      <c r="A123" s="24"/>
      <c r="B123" s="14"/>
      <c r="C123" s="60"/>
      <c r="D123" s="60"/>
      <c r="E123" s="14"/>
      <c r="F123" s="25"/>
      <c r="G123" s="37"/>
      <c r="H123" s="46"/>
      <c r="I123" s="16"/>
      <c r="J123" s="95"/>
      <c r="K123" s="33"/>
      <c r="L123" s="50"/>
      <c r="M123" s="16"/>
      <c r="N123" s="91"/>
    </row>
    <row r="124" spans="1:14" ht="15.75" customHeight="1" x14ac:dyDescent="0.2">
      <c r="A124" s="24"/>
      <c r="B124" s="14"/>
      <c r="C124" s="60"/>
      <c r="D124" s="60"/>
      <c r="E124" s="14"/>
      <c r="F124" s="25"/>
      <c r="G124" s="37"/>
      <c r="H124" s="46"/>
      <c r="I124" s="16"/>
      <c r="J124" s="95"/>
      <c r="K124" s="33"/>
      <c r="L124" s="50"/>
      <c r="M124" s="16"/>
      <c r="N124" s="91"/>
    </row>
    <row r="125" spans="1:14" ht="15.75" customHeight="1" x14ac:dyDescent="0.2">
      <c r="A125" s="24"/>
      <c r="B125" s="14"/>
      <c r="C125" s="60"/>
      <c r="D125" s="60"/>
      <c r="E125" s="14"/>
      <c r="F125" s="25"/>
      <c r="G125" s="37"/>
      <c r="H125" s="46"/>
      <c r="I125" s="16"/>
      <c r="J125" s="95"/>
      <c r="K125" s="33"/>
      <c r="L125" s="50"/>
      <c r="M125" s="16"/>
      <c r="N125" s="91"/>
    </row>
    <row r="126" spans="1:14" ht="15.75" customHeight="1" x14ac:dyDescent="0.2">
      <c r="A126" s="24"/>
      <c r="B126" s="14"/>
      <c r="C126" s="60"/>
      <c r="D126" s="60"/>
      <c r="E126" s="14"/>
      <c r="F126" s="25"/>
      <c r="G126" s="37"/>
      <c r="H126" s="46"/>
      <c r="I126" s="16"/>
      <c r="J126" s="95"/>
      <c r="K126" s="33"/>
      <c r="L126" s="50"/>
      <c r="M126" s="16"/>
      <c r="N126" s="91"/>
    </row>
    <row r="127" spans="1:14" ht="15.75" customHeight="1" x14ac:dyDescent="0.2">
      <c r="A127" s="24"/>
      <c r="B127" s="14"/>
      <c r="C127" s="60"/>
      <c r="D127" s="60"/>
      <c r="E127" s="14"/>
      <c r="F127" s="25"/>
      <c r="G127" s="37"/>
      <c r="H127" s="46"/>
      <c r="I127" s="16"/>
      <c r="J127" s="95"/>
      <c r="K127" s="33"/>
      <c r="L127" s="50"/>
      <c r="M127" s="16"/>
      <c r="N127" s="91"/>
    </row>
    <row r="128" spans="1:14" ht="15.75" customHeight="1" x14ac:dyDescent="0.2">
      <c r="A128" s="24"/>
      <c r="B128" s="14"/>
      <c r="C128" s="60"/>
      <c r="D128" s="60"/>
      <c r="E128" s="14"/>
      <c r="F128" s="25"/>
      <c r="G128" s="37"/>
      <c r="H128" s="46"/>
      <c r="I128" s="16"/>
      <c r="J128" s="95"/>
      <c r="K128" s="33"/>
      <c r="L128" s="50"/>
      <c r="M128" s="16"/>
      <c r="N128" s="91"/>
    </row>
    <row r="129" spans="1:14" ht="15.75" customHeight="1" x14ac:dyDescent="0.2">
      <c r="A129" s="24"/>
      <c r="B129" s="14"/>
      <c r="C129" s="60"/>
      <c r="D129" s="60"/>
      <c r="E129" s="14"/>
      <c r="F129" s="25"/>
      <c r="G129" s="37"/>
      <c r="H129" s="46"/>
      <c r="I129" s="16"/>
      <c r="J129" s="95"/>
      <c r="K129" s="33"/>
      <c r="L129" s="50"/>
      <c r="M129" s="16"/>
      <c r="N129" s="91"/>
    </row>
    <row r="130" spans="1:14" ht="15.75" customHeight="1" x14ac:dyDescent="0.2">
      <c r="A130" s="24"/>
      <c r="B130" s="14"/>
      <c r="C130" s="60"/>
      <c r="D130" s="60"/>
      <c r="E130" s="14"/>
      <c r="F130" s="25"/>
      <c r="G130" s="37"/>
      <c r="H130" s="46"/>
      <c r="I130" s="16"/>
      <c r="J130" s="95"/>
      <c r="K130" s="33"/>
      <c r="L130" s="50"/>
      <c r="M130" s="16"/>
      <c r="N130" s="91"/>
    </row>
    <row r="131" spans="1:14" ht="15.75" customHeight="1" x14ac:dyDescent="0.2">
      <c r="A131" s="24"/>
      <c r="B131" s="14"/>
      <c r="C131" s="60"/>
      <c r="D131" s="60"/>
      <c r="E131" s="14"/>
      <c r="F131" s="25"/>
      <c r="G131" s="37"/>
      <c r="H131" s="46"/>
      <c r="I131" s="16"/>
      <c r="J131" s="95"/>
      <c r="K131" s="33"/>
      <c r="L131" s="50"/>
      <c r="M131" s="16"/>
      <c r="N131" s="91"/>
    </row>
    <row r="132" spans="1:14" ht="15.75" customHeight="1" x14ac:dyDescent="0.2">
      <c r="A132" s="24"/>
      <c r="B132" s="14"/>
      <c r="C132" s="60"/>
      <c r="D132" s="60"/>
      <c r="E132" s="14"/>
      <c r="F132" s="25"/>
      <c r="G132" s="37"/>
      <c r="H132" s="46"/>
      <c r="I132" s="16"/>
      <c r="J132" s="95"/>
      <c r="K132" s="33"/>
      <c r="L132" s="50"/>
      <c r="M132" s="16"/>
      <c r="N132" s="91"/>
    </row>
    <row r="133" spans="1:14" ht="15.75" customHeight="1" x14ac:dyDescent="0.2">
      <c r="A133" s="24"/>
      <c r="B133" s="14"/>
      <c r="C133" s="60"/>
      <c r="D133" s="60"/>
      <c r="E133" s="14"/>
      <c r="F133" s="25"/>
      <c r="G133" s="37"/>
      <c r="H133" s="46"/>
      <c r="I133" s="16"/>
      <c r="J133" s="95"/>
      <c r="K133" s="33"/>
      <c r="L133" s="50"/>
      <c r="M133" s="16"/>
      <c r="N133" s="91"/>
    </row>
    <row r="134" spans="1:14" ht="15.75" customHeight="1" x14ac:dyDescent="0.2">
      <c r="A134" s="24"/>
      <c r="B134" s="14"/>
      <c r="C134" s="60"/>
      <c r="D134" s="60"/>
      <c r="E134" s="14"/>
      <c r="F134" s="25"/>
      <c r="G134" s="37"/>
      <c r="H134" s="46"/>
      <c r="I134" s="16"/>
      <c r="J134" s="95"/>
      <c r="K134" s="33"/>
      <c r="L134" s="50"/>
      <c r="M134" s="16"/>
      <c r="N134" s="91"/>
    </row>
    <row r="135" spans="1:14" ht="15.75" customHeight="1" x14ac:dyDescent="0.2">
      <c r="A135" s="24"/>
      <c r="B135" s="14"/>
      <c r="C135" s="60"/>
      <c r="D135" s="60"/>
      <c r="E135" s="14"/>
      <c r="F135" s="25"/>
      <c r="G135" s="37"/>
      <c r="H135" s="46"/>
      <c r="I135" s="16"/>
      <c r="J135" s="95"/>
      <c r="K135" s="33"/>
      <c r="L135" s="50"/>
      <c r="M135" s="16"/>
      <c r="N135" s="91"/>
    </row>
    <row r="136" spans="1:14" ht="15.75" customHeight="1" x14ac:dyDescent="0.2">
      <c r="A136" s="24"/>
      <c r="B136" s="14"/>
      <c r="C136" s="60"/>
      <c r="D136" s="60"/>
      <c r="E136" s="14"/>
      <c r="F136" s="25"/>
      <c r="G136" s="37"/>
      <c r="H136" s="46"/>
      <c r="I136" s="16"/>
      <c r="J136" s="95"/>
      <c r="K136" s="33"/>
      <c r="L136" s="50"/>
      <c r="M136" s="16"/>
      <c r="N136" s="91"/>
    </row>
    <row r="137" spans="1:14" ht="15.75" customHeight="1" x14ac:dyDescent="0.2">
      <c r="A137" s="24"/>
      <c r="B137" s="14"/>
      <c r="C137" s="60"/>
      <c r="D137" s="60"/>
      <c r="E137" s="14"/>
      <c r="F137" s="25"/>
      <c r="G137" s="37"/>
      <c r="H137" s="46"/>
      <c r="I137" s="16"/>
      <c r="J137" s="95"/>
      <c r="K137" s="33"/>
      <c r="L137" s="50"/>
      <c r="M137" s="16"/>
      <c r="N137" s="91"/>
    </row>
    <row r="138" spans="1:14" ht="15.75" customHeight="1" x14ac:dyDescent="0.2">
      <c r="A138" s="24"/>
      <c r="B138" s="14"/>
      <c r="C138" s="60"/>
      <c r="D138" s="60"/>
      <c r="E138" s="14"/>
      <c r="F138" s="25"/>
      <c r="G138" s="37"/>
      <c r="H138" s="46"/>
      <c r="I138" s="16"/>
      <c r="J138" s="95"/>
      <c r="K138" s="33"/>
      <c r="L138" s="50"/>
      <c r="M138" s="16"/>
      <c r="N138" s="91"/>
    </row>
    <row r="139" spans="1:14" ht="15.75" customHeight="1" x14ac:dyDescent="0.2">
      <c r="A139" s="24"/>
      <c r="B139" s="14"/>
      <c r="C139" s="60"/>
      <c r="D139" s="60"/>
      <c r="E139" s="14"/>
      <c r="F139" s="25"/>
      <c r="G139" s="37"/>
      <c r="H139" s="46"/>
      <c r="I139" s="16"/>
      <c r="J139" s="95"/>
      <c r="K139" s="33"/>
      <c r="L139" s="50"/>
      <c r="M139" s="16"/>
      <c r="N139" s="91"/>
    </row>
    <row r="140" spans="1:14" ht="15.75" customHeight="1" x14ac:dyDescent="0.2">
      <c r="A140" s="24"/>
      <c r="B140" s="14"/>
      <c r="C140" s="60"/>
      <c r="D140" s="60"/>
      <c r="E140" s="14"/>
      <c r="F140" s="25"/>
      <c r="G140" s="37"/>
      <c r="H140" s="46"/>
      <c r="I140" s="16"/>
      <c r="J140" s="95"/>
      <c r="K140" s="33"/>
      <c r="L140" s="50"/>
      <c r="M140" s="16"/>
      <c r="N140" s="91"/>
    </row>
    <row r="141" spans="1:14" ht="15.75" customHeight="1" x14ac:dyDescent="0.2">
      <c r="A141" s="24"/>
      <c r="B141" s="14"/>
      <c r="C141" s="60"/>
      <c r="D141" s="60"/>
      <c r="E141" s="14"/>
      <c r="F141" s="25"/>
      <c r="G141" s="37"/>
      <c r="H141" s="46"/>
      <c r="I141" s="16"/>
      <c r="J141" s="95"/>
      <c r="K141" s="33"/>
      <c r="L141" s="50"/>
      <c r="M141" s="16"/>
      <c r="N141" s="91"/>
    </row>
    <row r="142" spans="1:14" ht="15.75" customHeight="1" x14ac:dyDescent="0.2">
      <c r="A142" s="24"/>
      <c r="B142" s="14"/>
      <c r="C142" s="60"/>
      <c r="D142" s="60"/>
      <c r="E142" s="14"/>
      <c r="F142" s="25"/>
      <c r="G142" s="37"/>
      <c r="H142" s="46"/>
      <c r="I142" s="16"/>
      <c r="J142" s="95"/>
      <c r="K142" s="33"/>
      <c r="L142" s="50"/>
      <c r="M142" s="16"/>
      <c r="N142" s="91"/>
    </row>
    <row r="143" spans="1:14" ht="15.75" customHeight="1" x14ac:dyDescent="0.2">
      <c r="A143" s="24"/>
      <c r="B143" s="14"/>
      <c r="C143" s="60"/>
      <c r="D143" s="60"/>
      <c r="E143" s="14"/>
      <c r="F143" s="25"/>
      <c r="G143" s="37"/>
      <c r="H143" s="46"/>
      <c r="I143" s="16"/>
      <c r="J143" s="95"/>
      <c r="K143" s="33"/>
      <c r="L143" s="50"/>
      <c r="M143" s="16"/>
      <c r="N143" s="91"/>
    </row>
    <row r="144" spans="1:14" ht="15.75" customHeight="1" x14ac:dyDescent="0.2">
      <c r="A144" s="24"/>
      <c r="B144" s="14"/>
      <c r="C144" s="60"/>
      <c r="D144" s="60"/>
      <c r="E144" s="14"/>
      <c r="F144" s="25"/>
      <c r="G144" s="37"/>
      <c r="H144" s="46"/>
      <c r="I144" s="16"/>
      <c r="J144" s="95"/>
      <c r="K144" s="33"/>
      <c r="L144" s="50"/>
      <c r="M144" s="16"/>
      <c r="N144" s="91"/>
    </row>
    <row r="145" spans="1:14" ht="15.75" customHeight="1" x14ac:dyDescent="0.2">
      <c r="A145" s="24"/>
      <c r="B145" s="14"/>
      <c r="C145" s="60"/>
      <c r="D145" s="60"/>
      <c r="E145" s="14"/>
      <c r="F145" s="25"/>
      <c r="G145" s="37"/>
      <c r="H145" s="46"/>
      <c r="I145" s="16"/>
      <c r="J145" s="95"/>
      <c r="K145" s="33"/>
      <c r="L145" s="50"/>
      <c r="M145" s="16"/>
      <c r="N145" s="91"/>
    </row>
    <row r="146" spans="1:14" ht="15.75" customHeight="1" x14ac:dyDescent="0.2">
      <c r="A146" s="24"/>
      <c r="B146" s="14"/>
      <c r="C146" s="60"/>
      <c r="D146" s="60"/>
      <c r="E146" s="14"/>
      <c r="F146" s="25"/>
      <c r="G146" s="37"/>
      <c r="H146" s="46"/>
      <c r="I146" s="16"/>
      <c r="J146" s="95"/>
      <c r="K146" s="33"/>
      <c r="L146" s="50"/>
      <c r="M146" s="16"/>
      <c r="N146" s="91"/>
    </row>
    <row r="147" spans="1:14" ht="15.75" customHeight="1" x14ac:dyDescent="0.2">
      <c r="A147" s="24"/>
      <c r="B147" s="14"/>
      <c r="C147" s="60"/>
      <c r="D147" s="60"/>
      <c r="E147" s="14"/>
      <c r="F147" s="25"/>
      <c r="G147" s="37"/>
      <c r="H147" s="46"/>
      <c r="I147" s="16"/>
      <c r="J147" s="95"/>
      <c r="K147" s="33"/>
      <c r="L147" s="50"/>
      <c r="M147" s="16"/>
      <c r="N147" s="91"/>
    </row>
    <row r="148" spans="1:14" ht="15.75" customHeight="1" x14ac:dyDescent="0.2">
      <c r="A148" s="24"/>
      <c r="B148" s="14"/>
      <c r="C148" s="60"/>
      <c r="D148" s="60"/>
      <c r="E148" s="14"/>
      <c r="F148" s="25"/>
      <c r="G148" s="37"/>
      <c r="H148" s="46"/>
      <c r="I148" s="16"/>
      <c r="J148" s="95"/>
      <c r="K148" s="33"/>
      <c r="L148" s="50"/>
      <c r="M148" s="16"/>
      <c r="N148" s="91"/>
    </row>
    <row r="149" spans="1:14" ht="15.75" customHeight="1" x14ac:dyDescent="0.2">
      <c r="A149" s="24"/>
      <c r="B149" s="14"/>
      <c r="C149" s="60"/>
      <c r="D149" s="60"/>
      <c r="E149" s="14"/>
      <c r="F149" s="25"/>
      <c r="G149" s="37"/>
      <c r="H149" s="46"/>
      <c r="I149" s="16"/>
      <c r="J149" s="95"/>
      <c r="K149" s="33"/>
      <c r="L149" s="50"/>
      <c r="M149" s="16"/>
      <c r="N149" s="91"/>
    </row>
    <row r="150" spans="1:14" ht="15.75" customHeight="1" x14ac:dyDescent="0.2">
      <c r="A150" s="24"/>
      <c r="B150" s="14"/>
      <c r="C150" s="60"/>
      <c r="D150" s="60"/>
      <c r="E150" s="14"/>
      <c r="F150" s="25"/>
      <c r="G150" s="37"/>
      <c r="H150" s="46"/>
      <c r="I150" s="16"/>
      <c r="J150" s="95"/>
      <c r="K150" s="33"/>
      <c r="L150" s="50"/>
      <c r="M150" s="16"/>
      <c r="N150" s="91"/>
    </row>
    <row r="151" spans="1:14" ht="15.75" customHeight="1" x14ac:dyDescent="0.2">
      <c r="A151" s="24"/>
      <c r="B151" s="14"/>
      <c r="C151" s="60"/>
      <c r="D151" s="60"/>
      <c r="E151" s="14"/>
      <c r="F151" s="25"/>
      <c r="G151" s="37"/>
      <c r="H151" s="46"/>
      <c r="I151" s="16"/>
      <c r="J151" s="95"/>
      <c r="K151" s="33"/>
      <c r="L151" s="50"/>
      <c r="M151" s="16"/>
      <c r="N151" s="91"/>
    </row>
    <row r="152" spans="1:14" ht="15.75" customHeight="1" x14ac:dyDescent="0.2">
      <c r="A152" s="24"/>
      <c r="B152" s="14"/>
      <c r="C152" s="60"/>
      <c r="D152" s="60"/>
      <c r="E152" s="14"/>
      <c r="F152" s="25"/>
      <c r="G152" s="37"/>
      <c r="H152" s="46"/>
      <c r="I152" s="16"/>
      <c r="J152" s="95"/>
      <c r="K152" s="33"/>
      <c r="L152" s="50"/>
      <c r="M152" s="16"/>
      <c r="N152" s="91"/>
    </row>
    <row r="153" spans="1:14" ht="15.75" customHeight="1" x14ac:dyDescent="0.2">
      <c r="A153" s="24"/>
      <c r="B153" s="14"/>
      <c r="C153" s="60"/>
      <c r="D153" s="60"/>
      <c r="E153" s="14"/>
      <c r="F153" s="25"/>
      <c r="G153" s="37"/>
      <c r="H153" s="46"/>
      <c r="I153" s="16"/>
      <c r="J153" s="95"/>
      <c r="K153" s="33"/>
      <c r="L153" s="50"/>
      <c r="M153" s="16"/>
      <c r="N153" s="91"/>
    </row>
    <row r="154" spans="1:14" ht="15.75" customHeight="1" x14ac:dyDescent="0.2">
      <c r="A154" s="24"/>
      <c r="B154" s="14"/>
      <c r="C154" s="60"/>
      <c r="D154" s="60"/>
      <c r="E154" s="14"/>
      <c r="F154" s="25"/>
      <c r="G154" s="37"/>
      <c r="H154" s="46"/>
      <c r="I154" s="16"/>
      <c r="J154" s="95"/>
      <c r="K154" s="33"/>
      <c r="L154" s="50"/>
      <c r="M154" s="16"/>
      <c r="N154" s="91"/>
    </row>
    <row r="155" spans="1:14" ht="15.75" customHeight="1" x14ac:dyDescent="0.2">
      <c r="A155" s="24"/>
      <c r="B155" s="14"/>
      <c r="C155" s="60"/>
      <c r="D155" s="60"/>
      <c r="E155" s="14"/>
      <c r="F155" s="25"/>
      <c r="G155" s="37"/>
      <c r="H155" s="46"/>
      <c r="I155" s="16"/>
      <c r="J155" s="95"/>
      <c r="K155" s="33"/>
      <c r="L155" s="50"/>
      <c r="M155" s="16"/>
      <c r="N155" s="91"/>
    </row>
    <row r="156" spans="1:14" ht="15.75" customHeight="1" x14ac:dyDescent="0.2">
      <c r="A156" s="24"/>
      <c r="B156" s="14"/>
      <c r="C156" s="60"/>
      <c r="D156" s="60"/>
      <c r="E156" s="14"/>
      <c r="F156" s="25"/>
      <c r="G156" s="37"/>
      <c r="H156" s="46"/>
      <c r="I156" s="16"/>
      <c r="J156" s="95"/>
      <c r="K156" s="33"/>
      <c r="L156" s="50"/>
      <c r="M156" s="16"/>
      <c r="N156" s="91"/>
    </row>
    <row r="157" spans="1:14" ht="15.75" customHeight="1" x14ac:dyDescent="0.2">
      <c r="A157" s="24"/>
      <c r="B157" s="14"/>
      <c r="C157" s="60"/>
      <c r="D157" s="60"/>
      <c r="E157" s="14"/>
      <c r="F157" s="25"/>
      <c r="G157" s="37"/>
      <c r="H157" s="46"/>
      <c r="I157" s="16"/>
      <c r="J157" s="95"/>
      <c r="K157" s="33"/>
      <c r="L157" s="50"/>
      <c r="M157" s="16"/>
      <c r="N157" s="91"/>
    </row>
    <row r="158" spans="1:14" ht="15.75" customHeight="1" x14ac:dyDescent="0.2">
      <c r="A158" s="24"/>
      <c r="B158" s="14"/>
      <c r="C158" s="60"/>
      <c r="D158" s="60"/>
      <c r="E158" s="14"/>
      <c r="F158" s="25"/>
      <c r="G158" s="37"/>
      <c r="H158" s="46"/>
      <c r="I158" s="16"/>
      <c r="J158" s="95"/>
      <c r="K158" s="33"/>
      <c r="L158" s="50"/>
      <c r="M158" s="16"/>
      <c r="N158" s="91"/>
    </row>
    <row r="159" spans="1:14" ht="15.75" customHeight="1" x14ac:dyDescent="0.2">
      <c r="A159" s="24"/>
      <c r="B159" s="14"/>
      <c r="C159" s="60"/>
      <c r="D159" s="60"/>
      <c r="E159" s="14"/>
      <c r="F159" s="25"/>
      <c r="G159" s="37"/>
      <c r="H159" s="46"/>
      <c r="I159" s="16"/>
      <c r="J159" s="95"/>
      <c r="K159" s="33"/>
      <c r="L159" s="50"/>
      <c r="M159" s="16"/>
      <c r="N159" s="91"/>
    </row>
    <row r="160" spans="1:14" ht="15.75" customHeight="1" x14ac:dyDescent="0.2">
      <c r="A160" s="24"/>
      <c r="B160" s="14"/>
      <c r="C160" s="60"/>
      <c r="D160" s="60"/>
      <c r="E160" s="14"/>
      <c r="F160" s="25"/>
      <c r="G160" s="37"/>
      <c r="H160" s="46"/>
      <c r="I160" s="16"/>
      <c r="J160" s="95"/>
      <c r="K160" s="33"/>
      <c r="L160" s="50"/>
      <c r="M160" s="16"/>
      <c r="N160" s="91"/>
    </row>
    <row r="161" spans="1:14" ht="15.75" customHeight="1" x14ac:dyDescent="0.2">
      <c r="A161" s="24"/>
      <c r="B161" s="14"/>
      <c r="C161" s="60"/>
      <c r="D161" s="60"/>
      <c r="E161" s="14"/>
      <c r="F161" s="25"/>
      <c r="G161" s="37"/>
      <c r="H161" s="46"/>
      <c r="I161" s="16"/>
      <c r="J161" s="95"/>
      <c r="K161" s="33"/>
      <c r="L161" s="50"/>
      <c r="M161" s="16"/>
      <c r="N161" s="91"/>
    </row>
    <row r="162" spans="1:14" ht="15.75" customHeight="1" x14ac:dyDescent="0.2">
      <c r="A162" s="24"/>
      <c r="B162" s="14"/>
      <c r="C162" s="60"/>
      <c r="D162" s="60"/>
      <c r="E162" s="14"/>
      <c r="F162" s="25"/>
      <c r="G162" s="37"/>
      <c r="H162" s="46"/>
      <c r="I162" s="16"/>
      <c r="J162" s="95"/>
      <c r="K162" s="33"/>
      <c r="L162" s="50"/>
      <c r="M162" s="16"/>
      <c r="N162" s="91"/>
    </row>
    <row r="163" spans="1:14" ht="15.75" customHeight="1" x14ac:dyDescent="0.2">
      <c r="A163" s="24"/>
      <c r="B163" s="14"/>
      <c r="C163" s="60"/>
      <c r="D163" s="60"/>
      <c r="E163" s="14"/>
      <c r="F163" s="25"/>
      <c r="G163" s="37"/>
      <c r="H163" s="46"/>
      <c r="I163" s="16"/>
      <c r="J163" s="95"/>
      <c r="K163" s="33"/>
      <c r="L163" s="50"/>
      <c r="M163" s="16"/>
      <c r="N163" s="91"/>
    </row>
    <row r="164" spans="1:14" ht="15.75" customHeight="1" x14ac:dyDescent="0.2">
      <c r="A164" s="24"/>
      <c r="B164" s="14"/>
      <c r="C164" s="60"/>
      <c r="D164" s="60"/>
      <c r="E164" s="14"/>
      <c r="F164" s="25"/>
      <c r="G164" s="37"/>
      <c r="H164" s="46"/>
      <c r="I164" s="16"/>
      <c r="J164" s="95"/>
      <c r="K164" s="33"/>
      <c r="L164" s="50"/>
      <c r="M164" s="16"/>
      <c r="N164" s="91"/>
    </row>
    <row r="165" spans="1:14" ht="15.75" customHeight="1" x14ac:dyDescent="0.2">
      <c r="A165" s="24"/>
      <c r="B165" s="14"/>
      <c r="C165" s="60"/>
      <c r="D165" s="60"/>
      <c r="E165" s="14"/>
      <c r="F165" s="25"/>
      <c r="G165" s="37"/>
      <c r="H165" s="46"/>
      <c r="I165" s="16"/>
      <c r="J165" s="95"/>
      <c r="K165" s="33"/>
      <c r="L165" s="50"/>
      <c r="M165" s="16"/>
      <c r="N165" s="91"/>
    </row>
    <row r="166" spans="1:14" ht="15.75" customHeight="1" x14ac:dyDescent="0.2">
      <c r="A166" s="24"/>
      <c r="B166" s="14"/>
      <c r="C166" s="60"/>
      <c r="D166" s="60"/>
      <c r="E166" s="14"/>
      <c r="F166" s="25"/>
      <c r="G166" s="37"/>
      <c r="H166" s="46"/>
      <c r="I166" s="16"/>
      <c r="J166" s="95"/>
      <c r="K166" s="33"/>
      <c r="L166" s="50"/>
      <c r="M166" s="16"/>
      <c r="N166" s="91"/>
    </row>
    <row r="167" spans="1:14" ht="15.75" customHeight="1" x14ac:dyDescent="0.2">
      <c r="A167" s="24"/>
      <c r="B167" s="14"/>
      <c r="C167" s="60"/>
      <c r="D167" s="60"/>
      <c r="E167" s="14"/>
      <c r="F167" s="25"/>
      <c r="G167" s="37"/>
      <c r="H167" s="46"/>
      <c r="I167" s="16"/>
      <c r="J167" s="95"/>
      <c r="K167" s="33"/>
      <c r="L167" s="50"/>
      <c r="M167" s="16"/>
      <c r="N167" s="91"/>
    </row>
    <row r="168" spans="1:14" ht="15.75" customHeight="1" x14ac:dyDescent="0.2">
      <c r="A168" s="24"/>
      <c r="B168" s="14"/>
      <c r="C168" s="60"/>
      <c r="D168" s="60"/>
      <c r="E168" s="14"/>
      <c r="F168" s="25"/>
      <c r="G168" s="37"/>
      <c r="H168" s="46"/>
      <c r="I168" s="16"/>
      <c r="J168" s="95"/>
      <c r="K168" s="33"/>
      <c r="L168" s="50"/>
      <c r="M168" s="16"/>
      <c r="N168" s="91"/>
    </row>
    <row r="169" spans="1:14" ht="15.75" customHeight="1" x14ac:dyDescent="0.2">
      <c r="A169" s="24"/>
      <c r="B169" s="14"/>
      <c r="C169" s="60"/>
      <c r="D169" s="60"/>
      <c r="E169" s="14"/>
      <c r="F169" s="25"/>
      <c r="G169" s="37"/>
      <c r="H169" s="46"/>
      <c r="I169" s="16"/>
      <c r="J169" s="95"/>
      <c r="K169" s="33"/>
      <c r="L169" s="50"/>
      <c r="M169" s="16"/>
      <c r="N169" s="91"/>
    </row>
    <row r="170" spans="1:14" ht="15.75" customHeight="1" x14ac:dyDescent="0.2">
      <c r="A170" s="24"/>
      <c r="B170" s="14"/>
      <c r="C170" s="60"/>
      <c r="D170" s="60"/>
      <c r="E170" s="14"/>
      <c r="F170" s="25"/>
      <c r="G170" s="37"/>
      <c r="H170" s="46"/>
      <c r="I170" s="16"/>
      <c r="J170" s="95"/>
      <c r="K170" s="33"/>
      <c r="L170" s="50"/>
      <c r="M170" s="16"/>
      <c r="N170" s="91"/>
    </row>
    <row r="171" spans="1:14" ht="15.75" customHeight="1" x14ac:dyDescent="0.2">
      <c r="A171" s="24"/>
      <c r="B171" s="14"/>
      <c r="C171" s="60"/>
      <c r="D171" s="60"/>
      <c r="E171" s="14"/>
      <c r="F171" s="25"/>
      <c r="G171" s="37"/>
      <c r="H171" s="46"/>
      <c r="I171" s="16"/>
      <c r="J171" s="95"/>
      <c r="K171" s="33"/>
      <c r="L171" s="50"/>
      <c r="M171" s="16"/>
      <c r="N171" s="91"/>
    </row>
    <row r="172" spans="1:14" ht="15.75" customHeight="1" x14ac:dyDescent="0.2">
      <c r="A172" s="24"/>
      <c r="B172" s="14"/>
      <c r="C172" s="60"/>
      <c r="D172" s="60"/>
      <c r="E172" s="14"/>
      <c r="F172" s="25"/>
      <c r="G172" s="37"/>
      <c r="H172" s="46"/>
      <c r="I172" s="16"/>
      <c r="J172" s="95"/>
      <c r="K172" s="33"/>
      <c r="L172" s="50"/>
      <c r="M172" s="16"/>
      <c r="N172" s="91"/>
    </row>
    <row r="173" spans="1:14" ht="15.75" customHeight="1" x14ac:dyDescent="0.2">
      <c r="A173" s="24"/>
      <c r="B173" s="14"/>
      <c r="C173" s="60"/>
      <c r="D173" s="60"/>
      <c r="E173" s="14"/>
      <c r="F173" s="25"/>
      <c r="G173" s="37"/>
      <c r="H173" s="46"/>
      <c r="I173" s="16"/>
      <c r="J173" s="95"/>
      <c r="K173" s="33"/>
      <c r="L173" s="50"/>
      <c r="M173" s="16"/>
      <c r="N173" s="91"/>
    </row>
    <row r="174" spans="1:14" ht="15.75" customHeight="1" x14ac:dyDescent="0.2">
      <c r="A174" s="24"/>
      <c r="B174" s="14"/>
      <c r="C174" s="60"/>
      <c r="D174" s="60"/>
      <c r="E174" s="14"/>
      <c r="F174" s="25"/>
      <c r="G174" s="37"/>
      <c r="H174" s="46"/>
      <c r="I174" s="16"/>
      <c r="J174" s="95"/>
      <c r="K174" s="33"/>
      <c r="L174" s="50"/>
      <c r="M174" s="16"/>
      <c r="N174" s="91"/>
    </row>
    <row r="175" spans="1:14" ht="15.75" customHeight="1" x14ac:dyDescent="0.2">
      <c r="A175" s="24"/>
      <c r="B175" s="14"/>
      <c r="C175" s="60"/>
      <c r="D175" s="60"/>
      <c r="E175" s="14"/>
      <c r="F175" s="25"/>
      <c r="G175" s="37"/>
      <c r="H175" s="46"/>
      <c r="I175" s="16"/>
      <c r="J175" s="95"/>
      <c r="K175" s="33"/>
      <c r="L175" s="50"/>
      <c r="M175" s="16"/>
      <c r="N175" s="91"/>
    </row>
    <row r="176" spans="1:14" ht="15.75" customHeight="1" x14ac:dyDescent="0.2">
      <c r="A176" s="24"/>
      <c r="B176" s="14"/>
      <c r="C176" s="60"/>
      <c r="D176" s="60"/>
      <c r="E176" s="14"/>
      <c r="F176" s="25"/>
      <c r="G176" s="37"/>
      <c r="H176" s="46"/>
      <c r="I176" s="16"/>
      <c r="J176" s="95"/>
      <c r="K176" s="33"/>
      <c r="L176" s="50"/>
      <c r="M176" s="16"/>
      <c r="N176" s="91"/>
    </row>
    <row r="177" spans="1:14" ht="15.75" customHeight="1" x14ac:dyDescent="0.2">
      <c r="A177" s="24"/>
      <c r="B177" s="14"/>
      <c r="C177" s="60"/>
      <c r="D177" s="60"/>
      <c r="E177" s="14"/>
      <c r="F177" s="25"/>
      <c r="G177" s="37"/>
      <c r="H177" s="46"/>
      <c r="I177" s="16"/>
      <c r="J177" s="95"/>
      <c r="K177" s="33"/>
      <c r="L177" s="50"/>
      <c r="M177" s="16"/>
      <c r="N177" s="91"/>
    </row>
    <row r="178" spans="1:14" ht="15.75" customHeight="1" x14ac:dyDescent="0.2">
      <c r="A178" s="24"/>
      <c r="B178" s="14"/>
      <c r="C178" s="60"/>
      <c r="D178" s="60"/>
      <c r="E178" s="14"/>
      <c r="F178" s="25"/>
      <c r="G178" s="37"/>
      <c r="H178" s="46"/>
      <c r="I178" s="16"/>
      <c r="J178" s="95"/>
      <c r="K178" s="33"/>
      <c r="L178" s="50"/>
      <c r="M178" s="16"/>
      <c r="N178" s="91"/>
    </row>
    <row r="179" spans="1:14" ht="15.75" customHeight="1" x14ac:dyDescent="0.2">
      <c r="A179" s="24"/>
      <c r="B179" s="14"/>
      <c r="C179" s="60"/>
      <c r="D179" s="60"/>
      <c r="E179" s="14"/>
      <c r="F179" s="25"/>
      <c r="G179" s="37"/>
      <c r="H179" s="46"/>
      <c r="I179" s="16"/>
      <c r="J179" s="95"/>
      <c r="K179" s="33"/>
      <c r="L179" s="50"/>
      <c r="M179" s="16"/>
      <c r="N179" s="91"/>
    </row>
    <row r="180" spans="1:14" ht="15.75" customHeight="1" x14ac:dyDescent="0.2">
      <c r="A180" s="24"/>
      <c r="B180" s="14"/>
      <c r="C180" s="60"/>
      <c r="D180" s="60"/>
      <c r="E180" s="14"/>
      <c r="F180" s="25"/>
      <c r="G180" s="37"/>
      <c r="H180" s="46"/>
      <c r="I180" s="16"/>
      <c r="J180" s="95"/>
      <c r="K180" s="33"/>
      <c r="L180" s="50"/>
      <c r="M180" s="16"/>
      <c r="N180" s="91"/>
    </row>
    <row r="181" spans="1:14" ht="15.75" customHeight="1" x14ac:dyDescent="0.2">
      <c r="A181" s="24"/>
      <c r="B181" s="14"/>
      <c r="C181" s="60"/>
      <c r="D181" s="60"/>
      <c r="E181" s="14"/>
      <c r="F181" s="25"/>
      <c r="G181" s="37"/>
      <c r="H181" s="46"/>
      <c r="I181" s="16"/>
      <c r="J181" s="95"/>
      <c r="K181" s="33"/>
      <c r="L181" s="50"/>
      <c r="M181" s="16"/>
      <c r="N181" s="91"/>
    </row>
    <row r="182" spans="1:14" ht="15.75" customHeight="1" x14ac:dyDescent="0.2">
      <c r="A182" s="24"/>
      <c r="B182" s="14"/>
      <c r="C182" s="60"/>
      <c r="D182" s="60"/>
      <c r="E182" s="14"/>
      <c r="F182" s="25"/>
      <c r="G182" s="37"/>
      <c r="H182" s="46"/>
      <c r="I182" s="16"/>
      <c r="J182" s="95"/>
      <c r="K182" s="33"/>
      <c r="L182" s="50"/>
      <c r="M182" s="16"/>
      <c r="N182" s="91"/>
    </row>
    <row r="183" spans="1:14" ht="15.75" customHeight="1" x14ac:dyDescent="0.2">
      <c r="A183" s="24"/>
      <c r="B183" s="14"/>
      <c r="C183" s="60"/>
      <c r="D183" s="60"/>
      <c r="E183" s="14"/>
      <c r="F183" s="25"/>
      <c r="G183" s="37"/>
      <c r="H183" s="46"/>
      <c r="I183" s="16"/>
      <c r="J183" s="95"/>
      <c r="K183" s="33"/>
      <c r="L183" s="50"/>
      <c r="M183" s="16"/>
      <c r="N183" s="91"/>
    </row>
    <row r="184" spans="1:14" ht="15.75" customHeight="1" x14ac:dyDescent="0.2">
      <c r="A184" s="24"/>
      <c r="B184" s="14"/>
      <c r="C184" s="60"/>
      <c r="D184" s="60"/>
      <c r="E184" s="14"/>
      <c r="F184" s="25"/>
      <c r="G184" s="37"/>
      <c r="H184" s="46"/>
      <c r="I184" s="16"/>
      <c r="J184" s="95"/>
      <c r="K184" s="33"/>
      <c r="L184" s="50"/>
      <c r="M184" s="16"/>
      <c r="N184" s="91"/>
    </row>
    <row r="185" spans="1:14" ht="15.75" customHeight="1" x14ac:dyDescent="0.2">
      <c r="A185" s="24"/>
      <c r="B185" s="14"/>
      <c r="C185" s="60"/>
      <c r="D185" s="60"/>
      <c r="E185" s="14"/>
      <c r="F185" s="25"/>
      <c r="G185" s="37"/>
      <c r="H185" s="46"/>
      <c r="I185" s="16"/>
      <c r="J185" s="95"/>
      <c r="K185" s="33"/>
      <c r="L185" s="50"/>
      <c r="M185" s="16"/>
      <c r="N185" s="91"/>
    </row>
    <row r="186" spans="1:14" ht="15.75" customHeight="1" x14ac:dyDescent="0.2">
      <c r="A186" s="24"/>
      <c r="B186" s="14"/>
      <c r="C186" s="60"/>
      <c r="D186" s="60"/>
      <c r="E186" s="14"/>
      <c r="F186" s="25"/>
      <c r="G186" s="37"/>
      <c r="H186" s="46"/>
      <c r="I186" s="16"/>
      <c r="J186" s="95"/>
      <c r="K186" s="33"/>
      <c r="L186" s="50"/>
      <c r="M186" s="16"/>
      <c r="N186" s="91"/>
    </row>
    <row r="187" spans="1:14" ht="15.75" customHeight="1" x14ac:dyDescent="0.2">
      <c r="A187" s="24"/>
      <c r="B187" s="14"/>
      <c r="C187" s="60"/>
      <c r="D187" s="60"/>
      <c r="E187" s="14"/>
      <c r="F187" s="25"/>
      <c r="G187" s="37"/>
      <c r="H187" s="46"/>
      <c r="I187" s="16"/>
      <c r="J187" s="95"/>
      <c r="K187" s="33"/>
      <c r="L187" s="50"/>
      <c r="M187" s="16"/>
      <c r="N187" s="91"/>
    </row>
    <row r="188" spans="1:14" ht="15.75" customHeight="1" x14ac:dyDescent="0.2">
      <c r="A188" s="24"/>
      <c r="B188" s="14"/>
      <c r="C188" s="60"/>
      <c r="D188" s="60"/>
      <c r="E188" s="14"/>
      <c r="F188" s="25"/>
      <c r="G188" s="37"/>
      <c r="H188" s="46"/>
      <c r="I188" s="16"/>
      <c r="J188" s="95"/>
      <c r="K188" s="33"/>
      <c r="L188" s="50"/>
      <c r="M188" s="16"/>
      <c r="N188" s="91"/>
    </row>
    <row r="189" spans="1:14" ht="15.75" customHeight="1" x14ac:dyDescent="0.2">
      <c r="A189" s="24"/>
      <c r="B189" s="14"/>
      <c r="C189" s="60"/>
      <c r="D189" s="60"/>
      <c r="E189" s="14"/>
      <c r="F189" s="25"/>
      <c r="G189" s="37"/>
      <c r="H189" s="46"/>
      <c r="I189" s="16"/>
      <c r="J189" s="95"/>
      <c r="K189" s="33"/>
      <c r="L189" s="50"/>
      <c r="M189" s="16"/>
      <c r="N189" s="91"/>
    </row>
    <row r="190" spans="1:14" ht="15.75" customHeight="1" x14ac:dyDescent="0.2">
      <c r="A190" s="24"/>
      <c r="B190" s="14"/>
      <c r="C190" s="60"/>
      <c r="D190" s="60"/>
      <c r="E190" s="14"/>
      <c r="F190" s="25"/>
      <c r="G190" s="37"/>
      <c r="H190" s="46"/>
      <c r="I190" s="16"/>
      <c r="J190" s="95"/>
      <c r="K190" s="33"/>
      <c r="L190" s="50"/>
      <c r="M190" s="16"/>
      <c r="N190" s="91"/>
    </row>
    <row r="191" spans="1:14" ht="15.75" customHeight="1" x14ac:dyDescent="0.2">
      <c r="A191" s="24"/>
      <c r="B191" s="14"/>
      <c r="C191" s="60"/>
      <c r="D191" s="60"/>
      <c r="E191" s="14"/>
      <c r="F191" s="25"/>
      <c r="G191" s="37"/>
      <c r="H191" s="46"/>
      <c r="I191" s="16"/>
      <c r="J191" s="95"/>
      <c r="K191" s="33"/>
      <c r="L191" s="50"/>
      <c r="M191" s="16"/>
      <c r="N191" s="91"/>
    </row>
    <row r="192" spans="1:14" ht="15.75" customHeight="1" x14ac:dyDescent="0.2">
      <c r="A192" s="24"/>
      <c r="B192" s="14"/>
      <c r="C192" s="60"/>
      <c r="D192" s="60"/>
      <c r="E192" s="14"/>
      <c r="F192" s="25"/>
      <c r="G192" s="37"/>
      <c r="H192" s="46"/>
      <c r="I192" s="16"/>
      <c r="J192" s="95"/>
      <c r="K192" s="33"/>
      <c r="L192" s="50"/>
      <c r="M192" s="16"/>
      <c r="N192" s="91"/>
    </row>
    <row r="193" spans="1:14" ht="15.75" customHeight="1" x14ac:dyDescent="0.2">
      <c r="A193" s="24"/>
      <c r="B193" s="14"/>
      <c r="C193" s="60"/>
      <c r="D193" s="60"/>
      <c r="E193" s="14"/>
      <c r="F193" s="25"/>
      <c r="G193" s="37"/>
      <c r="H193" s="46"/>
      <c r="I193" s="16"/>
      <c r="J193" s="95"/>
      <c r="K193" s="33"/>
      <c r="L193" s="50"/>
      <c r="M193" s="16"/>
      <c r="N193" s="91"/>
    </row>
    <row r="194" spans="1:14" ht="15.75" customHeight="1" x14ac:dyDescent="0.2">
      <c r="A194" s="24"/>
      <c r="B194" s="14"/>
      <c r="C194" s="60"/>
      <c r="D194" s="60"/>
      <c r="E194" s="14"/>
      <c r="F194" s="25"/>
      <c r="G194" s="37"/>
      <c r="H194" s="46"/>
      <c r="I194" s="16"/>
      <c r="J194" s="95"/>
      <c r="K194" s="33"/>
      <c r="L194" s="50"/>
      <c r="M194" s="16"/>
      <c r="N194" s="91"/>
    </row>
    <row r="195" spans="1:14" ht="15.75" customHeight="1" x14ac:dyDescent="0.2">
      <c r="A195" s="24"/>
      <c r="B195" s="14"/>
      <c r="C195" s="60"/>
      <c r="D195" s="60"/>
      <c r="E195" s="14"/>
      <c r="F195" s="25"/>
      <c r="G195" s="37"/>
      <c r="H195" s="46"/>
      <c r="I195" s="16"/>
      <c r="J195" s="95"/>
      <c r="K195" s="33"/>
      <c r="L195" s="50"/>
      <c r="M195" s="16"/>
      <c r="N195" s="91"/>
    </row>
    <row r="196" spans="1:14" ht="15.75" customHeight="1" x14ac:dyDescent="0.2">
      <c r="A196" s="24"/>
      <c r="B196" s="14"/>
      <c r="C196" s="60"/>
      <c r="D196" s="60"/>
      <c r="E196" s="14"/>
      <c r="F196" s="25"/>
      <c r="G196" s="37"/>
      <c r="H196" s="46"/>
      <c r="I196" s="16"/>
      <c r="J196" s="95"/>
      <c r="K196" s="33"/>
      <c r="L196" s="50"/>
      <c r="M196" s="16"/>
      <c r="N196" s="91"/>
    </row>
    <row r="197" spans="1:14" ht="15.75" customHeight="1" x14ac:dyDescent="0.2">
      <c r="A197" s="24"/>
      <c r="B197" s="14"/>
      <c r="C197" s="60"/>
      <c r="D197" s="60"/>
      <c r="E197" s="14"/>
      <c r="F197" s="25"/>
      <c r="G197" s="37"/>
      <c r="H197" s="46"/>
      <c r="I197" s="16"/>
      <c r="J197" s="95"/>
      <c r="K197" s="33"/>
      <c r="L197" s="50"/>
      <c r="M197" s="16"/>
      <c r="N197" s="91"/>
    </row>
    <row r="198" spans="1:14" ht="15.75" customHeight="1" x14ac:dyDescent="0.2">
      <c r="A198" s="24"/>
      <c r="B198" s="14"/>
      <c r="C198" s="60"/>
      <c r="D198" s="60"/>
      <c r="E198" s="14"/>
      <c r="F198" s="25"/>
      <c r="G198" s="37"/>
      <c r="H198" s="46"/>
      <c r="I198" s="16"/>
      <c r="J198" s="95"/>
      <c r="K198" s="33"/>
      <c r="L198" s="50"/>
      <c r="M198" s="16"/>
      <c r="N198" s="91"/>
    </row>
    <row r="199" spans="1:14" ht="15.75" customHeight="1" x14ac:dyDescent="0.2">
      <c r="A199" s="24"/>
      <c r="B199" s="14"/>
      <c r="C199" s="60"/>
      <c r="D199" s="60"/>
      <c r="E199" s="14"/>
      <c r="F199" s="25"/>
      <c r="G199" s="37"/>
      <c r="H199" s="46"/>
      <c r="I199" s="16"/>
      <c r="J199" s="95"/>
      <c r="K199" s="33"/>
      <c r="L199" s="50"/>
      <c r="M199" s="16"/>
      <c r="N199" s="91"/>
    </row>
    <row r="200" spans="1:14" ht="15.75" customHeight="1" x14ac:dyDescent="0.2">
      <c r="A200" s="24"/>
      <c r="B200" s="14"/>
      <c r="C200" s="60"/>
      <c r="D200" s="60"/>
      <c r="E200" s="14"/>
      <c r="F200" s="25"/>
      <c r="G200" s="37"/>
      <c r="H200" s="46"/>
      <c r="I200" s="16"/>
      <c r="J200" s="95"/>
      <c r="K200" s="33"/>
      <c r="L200" s="50"/>
      <c r="M200" s="16"/>
      <c r="N200" s="91"/>
    </row>
    <row r="201" spans="1:14" ht="15.75" customHeight="1" x14ac:dyDescent="0.2">
      <c r="A201" s="24"/>
      <c r="B201" s="14"/>
      <c r="C201" s="60"/>
      <c r="D201" s="60"/>
      <c r="E201" s="14"/>
      <c r="F201" s="25"/>
      <c r="G201" s="37"/>
      <c r="H201" s="46"/>
      <c r="I201" s="16"/>
      <c r="J201" s="95"/>
      <c r="K201" s="33"/>
      <c r="L201" s="50"/>
      <c r="M201" s="16"/>
      <c r="N201" s="91"/>
    </row>
    <row r="202" spans="1:14" ht="15.75" customHeight="1" x14ac:dyDescent="0.2">
      <c r="A202" s="24"/>
      <c r="B202" s="14"/>
      <c r="C202" s="60"/>
      <c r="D202" s="60"/>
      <c r="E202" s="14"/>
      <c r="F202" s="25"/>
      <c r="G202" s="37"/>
      <c r="H202" s="46"/>
      <c r="I202" s="16"/>
      <c r="J202" s="95"/>
      <c r="K202" s="33"/>
      <c r="L202" s="50"/>
      <c r="M202" s="16"/>
      <c r="N202" s="91"/>
    </row>
    <row r="203" spans="1:14" ht="15.75" customHeight="1" x14ac:dyDescent="0.2">
      <c r="A203" s="24"/>
      <c r="B203" s="14"/>
      <c r="C203" s="60"/>
      <c r="D203" s="60"/>
      <c r="E203" s="14"/>
      <c r="F203" s="25"/>
      <c r="G203" s="37"/>
      <c r="H203" s="46"/>
      <c r="I203" s="16"/>
      <c r="J203" s="95"/>
      <c r="K203" s="33"/>
      <c r="L203" s="50"/>
      <c r="M203" s="16"/>
      <c r="N203" s="91"/>
    </row>
    <row r="204" spans="1:14" ht="15.75" customHeight="1" x14ac:dyDescent="0.2">
      <c r="A204" s="24"/>
      <c r="B204" s="14"/>
      <c r="C204" s="60"/>
      <c r="D204" s="60"/>
      <c r="E204" s="14"/>
      <c r="F204" s="25"/>
      <c r="G204" s="37"/>
      <c r="H204" s="46"/>
      <c r="I204" s="16"/>
      <c r="J204" s="95"/>
      <c r="K204" s="33"/>
      <c r="L204" s="50"/>
      <c r="M204" s="16"/>
      <c r="N204" s="91"/>
    </row>
    <row r="205" spans="1:14" ht="15.75" customHeight="1" x14ac:dyDescent="0.2">
      <c r="A205" s="24"/>
      <c r="B205" s="14"/>
      <c r="C205" s="60"/>
      <c r="D205" s="60"/>
      <c r="E205" s="14"/>
      <c r="F205" s="25"/>
      <c r="G205" s="37"/>
      <c r="H205" s="46"/>
      <c r="I205" s="16"/>
      <c r="J205" s="95"/>
      <c r="K205" s="33"/>
      <c r="L205" s="50"/>
      <c r="M205" s="16"/>
      <c r="N205" s="91"/>
    </row>
    <row r="206" spans="1:14" ht="15.75" customHeight="1" x14ac:dyDescent="0.2">
      <c r="A206" s="24"/>
      <c r="B206" s="14"/>
      <c r="C206" s="60"/>
      <c r="D206" s="60"/>
      <c r="E206" s="14"/>
      <c r="F206" s="25"/>
      <c r="G206" s="37"/>
      <c r="H206" s="46"/>
      <c r="I206" s="16"/>
      <c r="J206" s="95"/>
      <c r="K206" s="33"/>
      <c r="L206" s="50"/>
      <c r="M206" s="16"/>
      <c r="N206" s="91"/>
    </row>
    <row r="207" spans="1:14" ht="15.75" customHeight="1" x14ac:dyDescent="0.2">
      <c r="A207" s="24"/>
      <c r="B207" s="14"/>
      <c r="C207" s="60"/>
      <c r="D207" s="60"/>
      <c r="E207" s="14"/>
      <c r="F207" s="25"/>
      <c r="G207" s="37"/>
      <c r="H207" s="46"/>
      <c r="I207" s="16"/>
      <c r="J207" s="95"/>
      <c r="K207" s="33"/>
      <c r="L207" s="50"/>
      <c r="M207" s="16"/>
      <c r="N207" s="91"/>
    </row>
    <row r="208" spans="1:14" ht="15.75" customHeight="1" x14ac:dyDescent="0.2">
      <c r="A208" s="24"/>
      <c r="B208" s="14"/>
      <c r="C208" s="60"/>
      <c r="D208" s="60"/>
      <c r="E208" s="14"/>
      <c r="F208" s="25"/>
      <c r="G208" s="37"/>
      <c r="H208" s="46"/>
      <c r="I208" s="16"/>
      <c r="J208" s="95"/>
      <c r="K208" s="33"/>
      <c r="L208" s="50"/>
      <c r="M208" s="16"/>
      <c r="N208" s="91"/>
    </row>
    <row r="209" spans="1:14" ht="15.75" customHeight="1" x14ac:dyDescent="0.2">
      <c r="A209" s="24"/>
      <c r="B209" s="14"/>
      <c r="C209" s="60"/>
      <c r="D209" s="60"/>
      <c r="E209" s="14"/>
      <c r="F209" s="25"/>
      <c r="G209" s="37"/>
      <c r="H209" s="46"/>
      <c r="I209" s="16"/>
      <c r="J209" s="95"/>
      <c r="K209" s="33"/>
      <c r="L209" s="50"/>
      <c r="M209" s="16"/>
      <c r="N209" s="91"/>
    </row>
    <row r="210" spans="1:14" ht="15.75" customHeight="1" x14ac:dyDescent="0.2">
      <c r="A210" s="24"/>
      <c r="B210" s="14"/>
      <c r="C210" s="60"/>
      <c r="D210" s="60"/>
      <c r="E210" s="14"/>
      <c r="F210" s="25"/>
      <c r="G210" s="37"/>
      <c r="H210" s="46"/>
      <c r="I210" s="16"/>
      <c r="J210" s="95"/>
      <c r="K210" s="33"/>
      <c r="L210" s="50"/>
      <c r="M210" s="16"/>
      <c r="N210" s="91"/>
    </row>
    <row r="211" spans="1:14" ht="15.75" customHeight="1" x14ac:dyDescent="0.2">
      <c r="A211" s="24"/>
      <c r="B211" s="14"/>
      <c r="C211" s="60"/>
      <c r="D211" s="60"/>
      <c r="E211" s="14"/>
      <c r="F211" s="25"/>
      <c r="G211" s="37"/>
      <c r="H211" s="46"/>
      <c r="I211" s="16"/>
      <c r="J211" s="95"/>
      <c r="K211" s="33"/>
      <c r="L211" s="50"/>
      <c r="M211" s="16"/>
      <c r="N211" s="91"/>
    </row>
    <row r="212" spans="1:14" ht="15.75" customHeight="1" x14ac:dyDescent="0.2">
      <c r="A212" s="24"/>
      <c r="B212" s="14"/>
      <c r="C212" s="60"/>
      <c r="D212" s="60"/>
      <c r="E212" s="14"/>
      <c r="F212" s="25"/>
      <c r="G212" s="37"/>
      <c r="H212" s="46"/>
      <c r="I212" s="16"/>
      <c r="J212" s="95"/>
      <c r="K212" s="33"/>
      <c r="L212" s="50"/>
      <c r="M212" s="16"/>
      <c r="N212" s="91"/>
    </row>
    <row r="213" spans="1:14" ht="15.75" customHeight="1" x14ac:dyDescent="0.2">
      <c r="A213" s="24"/>
      <c r="B213" s="14"/>
      <c r="C213" s="60"/>
      <c r="D213" s="60"/>
      <c r="E213" s="14"/>
      <c r="F213" s="25"/>
      <c r="G213" s="37"/>
      <c r="H213" s="46"/>
      <c r="I213" s="16"/>
      <c r="J213" s="95"/>
      <c r="K213" s="33"/>
      <c r="L213" s="50"/>
      <c r="M213" s="16"/>
      <c r="N213" s="91"/>
    </row>
    <row r="214" spans="1:14" ht="15.75" customHeight="1" x14ac:dyDescent="0.2">
      <c r="A214" s="24"/>
      <c r="B214" s="14"/>
      <c r="C214" s="60"/>
      <c r="D214" s="60"/>
      <c r="E214" s="14"/>
      <c r="F214" s="25"/>
      <c r="G214" s="37"/>
      <c r="H214" s="46"/>
      <c r="I214" s="16"/>
      <c r="J214" s="95"/>
      <c r="K214" s="33"/>
      <c r="L214" s="50"/>
      <c r="M214" s="16"/>
      <c r="N214" s="91"/>
    </row>
    <row r="215" spans="1:14" ht="15.75" customHeight="1" x14ac:dyDescent="0.2">
      <c r="A215" s="24"/>
      <c r="B215" s="14"/>
      <c r="C215" s="60"/>
      <c r="D215" s="60"/>
      <c r="E215" s="14"/>
      <c r="F215" s="25"/>
      <c r="G215" s="37"/>
      <c r="H215" s="46"/>
      <c r="I215" s="16"/>
      <c r="J215" s="95"/>
      <c r="K215" s="33"/>
      <c r="L215" s="50"/>
      <c r="M215" s="16"/>
      <c r="N215" s="91"/>
    </row>
    <row r="216" spans="1:14" ht="15.75" customHeight="1" x14ac:dyDescent="0.2">
      <c r="A216" s="24"/>
      <c r="B216" s="14"/>
      <c r="C216" s="60"/>
      <c r="D216" s="60"/>
      <c r="E216" s="14"/>
      <c r="F216" s="25"/>
      <c r="G216" s="37"/>
      <c r="H216" s="46"/>
      <c r="I216" s="16"/>
      <c r="J216" s="95"/>
      <c r="K216" s="33"/>
      <c r="L216" s="50"/>
      <c r="M216" s="16"/>
      <c r="N216" s="91"/>
    </row>
    <row r="217" spans="1:14" ht="15.75" customHeight="1" x14ac:dyDescent="0.2">
      <c r="A217" s="24"/>
      <c r="B217" s="14"/>
      <c r="C217" s="60"/>
      <c r="D217" s="60"/>
      <c r="E217" s="14"/>
      <c r="F217" s="25"/>
      <c r="G217" s="37"/>
      <c r="H217" s="46"/>
      <c r="I217" s="16"/>
      <c r="J217" s="95"/>
      <c r="K217" s="33"/>
      <c r="L217" s="50"/>
      <c r="M217" s="16"/>
      <c r="N217" s="91"/>
    </row>
    <row r="218" spans="1:14" ht="15.75" customHeight="1" x14ac:dyDescent="0.2">
      <c r="A218" s="24"/>
      <c r="B218" s="14"/>
      <c r="C218" s="60"/>
      <c r="D218" s="60"/>
      <c r="E218" s="14"/>
      <c r="F218" s="25"/>
      <c r="G218" s="37"/>
      <c r="H218" s="46"/>
      <c r="I218" s="16"/>
      <c r="J218" s="95"/>
      <c r="K218" s="33"/>
      <c r="L218" s="50"/>
      <c r="M218" s="16"/>
      <c r="N218" s="91"/>
    </row>
    <row r="219" spans="1:14" ht="15.75" customHeight="1" x14ac:dyDescent="0.2">
      <c r="A219" s="24"/>
      <c r="B219" s="14"/>
      <c r="C219" s="60"/>
      <c r="D219" s="60"/>
      <c r="E219" s="14"/>
      <c r="F219" s="25"/>
      <c r="G219" s="37"/>
      <c r="H219" s="46"/>
      <c r="I219" s="16"/>
      <c r="J219" s="95"/>
      <c r="K219" s="33"/>
      <c r="L219" s="50"/>
      <c r="M219" s="16"/>
      <c r="N219" s="91"/>
    </row>
    <row r="220" spans="1:14" ht="15.75" customHeight="1" x14ac:dyDescent="0.2">
      <c r="A220" s="24"/>
      <c r="B220" s="14"/>
      <c r="C220" s="60"/>
      <c r="D220" s="60"/>
      <c r="E220" s="14"/>
      <c r="F220" s="25"/>
      <c r="G220" s="37"/>
      <c r="H220" s="46"/>
      <c r="I220" s="16"/>
      <c r="J220" s="95"/>
      <c r="K220" s="33"/>
      <c r="L220" s="50"/>
      <c r="M220" s="16"/>
      <c r="N220" s="91"/>
    </row>
    <row r="221" spans="1:14" ht="15.75" customHeight="1" x14ac:dyDescent="0.2">
      <c r="A221" s="24"/>
      <c r="B221" s="14"/>
      <c r="C221" s="60"/>
      <c r="D221" s="60"/>
      <c r="E221" s="14"/>
      <c r="F221" s="25"/>
      <c r="G221" s="37"/>
      <c r="H221" s="46"/>
      <c r="I221" s="16"/>
      <c r="J221" s="95"/>
      <c r="K221" s="33"/>
      <c r="L221" s="50"/>
      <c r="M221" s="16"/>
      <c r="N221" s="91"/>
    </row>
    <row r="222" spans="1:14" ht="15.75" customHeight="1" x14ac:dyDescent="0.2">
      <c r="A222" s="24"/>
      <c r="B222" s="14"/>
      <c r="C222" s="60"/>
      <c r="D222" s="60"/>
      <c r="E222" s="14"/>
      <c r="F222" s="25"/>
      <c r="G222" s="37"/>
      <c r="H222" s="46"/>
      <c r="I222" s="16"/>
      <c r="J222" s="95"/>
      <c r="K222" s="33"/>
      <c r="L222" s="50"/>
      <c r="M222" s="16"/>
      <c r="N222" s="91"/>
    </row>
    <row r="223" spans="1:14" ht="15.75" customHeight="1" x14ac:dyDescent="0.2">
      <c r="A223" s="24"/>
      <c r="B223" s="14"/>
      <c r="C223" s="60"/>
      <c r="D223" s="60"/>
      <c r="E223" s="14"/>
      <c r="F223" s="25"/>
      <c r="G223" s="37"/>
      <c r="H223" s="46"/>
      <c r="I223" s="16"/>
      <c r="J223" s="95"/>
      <c r="K223" s="33"/>
      <c r="L223" s="50"/>
      <c r="M223" s="16"/>
      <c r="N223" s="91"/>
    </row>
    <row r="224" spans="1:14" ht="15.75" customHeight="1" x14ac:dyDescent="0.2">
      <c r="A224" s="24"/>
      <c r="B224" s="14"/>
      <c r="C224" s="60"/>
      <c r="D224" s="60"/>
      <c r="E224" s="14"/>
      <c r="F224" s="25"/>
      <c r="G224" s="37"/>
      <c r="H224" s="46"/>
      <c r="I224" s="16"/>
      <c r="J224" s="95"/>
      <c r="K224" s="33"/>
      <c r="L224" s="50"/>
      <c r="M224" s="16"/>
      <c r="N224" s="91"/>
    </row>
    <row r="225" spans="1:14" ht="15.75" customHeight="1" x14ac:dyDescent="0.2">
      <c r="A225" s="24"/>
      <c r="B225" s="14"/>
      <c r="C225" s="60"/>
      <c r="D225" s="60"/>
      <c r="E225" s="14"/>
      <c r="F225" s="25"/>
      <c r="G225" s="37"/>
      <c r="H225" s="46"/>
      <c r="I225" s="16"/>
      <c r="J225" s="95"/>
      <c r="K225" s="33"/>
      <c r="L225" s="50"/>
      <c r="M225" s="16"/>
      <c r="N225" s="91"/>
    </row>
    <row r="226" spans="1:14" ht="15.75" customHeight="1" x14ac:dyDescent="0.2">
      <c r="A226" s="24"/>
      <c r="B226" s="14"/>
      <c r="C226" s="60"/>
      <c r="D226" s="60"/>
      <c r="E226" s="14"/>
      <c r="F226" s="25"/>
      <c r="G226" s="37"/>
      <c r="H226" s="46"/>
      <c r="I226" s="16"/>
      <c r="J226" s="95"/>
      <c r="K226" s="33"/>
      <c r="L226" s="50"/>
      <c r="M226" s="16"/>
      <c r="N226" s="91"/>
    </row>
    <row r="227" spans="1:14" ht="15.75" customHeight="1" x14ac:dyDescent="0.2">
      <c r="A227" s="24"/>
      <c r="B227" s="14"/>
      <c r="C227" s="60"/>
      <c r="D227" s="60"/>
      <c r="E227" s="14"/>
      <c r="F227" s="25"/>
      <c r="G227" s="37"/>
      <c r="H227" s="46"/>
      <c r="I227" s="16"/>
      <c r="J227" s="95"/>
      <c r="K227" s="33"/>
      <c r="L227" s="50"/>
      <c r="M227" s="16"/>
      <c r="N227" s="91"/>
    </row>
    <row r="228" spans="1:14" ht="15.75" customHeight="1" x14ac:dyDescent="0.2">
      <c r="A228" s="24"/>
      <c r="B228" s="14"/>
      <c r="C228" s="60"/>
      <c r="D228" s="60"/>
      <c r="E228" s="14"/>
      <c r="F228" s="25"/>
      <c r="G228" s="37"/>
      <c r="H228" s="46"/>
      <c r="I228" s="16"/>
      <c r="J228" s="95"/>
      <c r="K228" s="33"/>
      <c r="L228" s="50"/>
      <c r="M228" s="16"/>
      <c r="N228" s="91"/>
    </row>
    <row r="229" spans="1:14" ht="15.75" customHeight="1" x14ac:dyDescent="0.2">
      <c r="A229" s="24"/>
      <c r="B229" s="14"/>
      <c r="C229" s="60"/>
      <c r="D229" s="60"/>
      <c r="E229" s="14"/>
      <c r="F229" s="25"/>
      <c r="G229" s="37"/>
      <c r="H229" s="46"/>
      <c r="I229" s="16"/>
      <c r="J229" s="95"/>
      <c r="K229" s="33"/>
      <c r="L229" s="50"/>
      <c r="M229" s="16"/>
      <c r="N229" s="91"/>
    </row>
    <row r="230" spans="1:14" ht="15.75" customHeight="1" x14ac:dyDescent="0.2">
      <c r="A230" s="24"/>
      <c r="B230" s="14"/>
      <c r="C230" s="60"/>
      <c r="D230" s="60"/>
      <c r="E230" s="14"/>
      <c r="F230" s="25"/>
      <c r="G230" s="37"/>
      <c r="H230" s="46"/>
      <c r="I230" s="16"/>
      <c r="J230" s="95"/>
      <c r="K230" s="33"/>
      <c r="L230" s="50"/>
      <c r="M230" s="16"/>
      <c r="N230" s="91"/>
    </row>
    <row r="231" spans="1:14" ht="15.75" customHeight="1" x14ac:dyDescent="0.2">
      <c r="A231" s="24"/>
      <c r="B231" s="14"/>
      <c r="C231" s="60"/>
      <c r="D231" s="60"/>
      <c r="E231" s="14"/>
      <c r="F231" s="25"/>
      <c r="G231" s="37"/>
      <c r="H231" s="46"/>
      <c r="I231" s="16"/>
      <c r="J231" s="95"/>
      <c r="K231" s="33"/>
      <c r="L231" s="50"/>
      <c r="M231" s="16"/>
      <c r="N231" s="91"/>
    </row>
    <row r="232" spans="1:14" ht="15.75" customHeight="1" x14ac:dyDescent="0.2">
      <c r="A232" s="24"/>
      <c r="B232" s="14"/>
      <c r="C232" s="60"/>
      <c r="D232" s="60"/>
      <c r="E232" s="14"/>
      <c r="F232" s="25"/>
      <c r="G232" s="37"/>
      <c r="H232" s="46"/>
      <c r="I232" s="16"/>
      <c r="J232" s="95"/>
      <c r="K232" s="33"/>
      <c r="L232" s="50"/>
      <c r="M232" s="16"/>
      <c r="N232" s="91"/>
    </row>
    <row r="233" spans="1:14" ht="15.75" customHeight="1" x14ac:dyDescent="0.2">
      <c r="A233" s="24"/>
      <c r="B233" s="14"/>
      <c r="C233" s="60"/>
      <c r="D233" s="60"/>
      <c r="E233" s="14"/>
      <c r="F233" s="25"/>
      <c r="G233" s="37"/>
      <c r="H233" s="46"/>
      <c r="I233" s="16"/>
      <c r="J233" s="95"/>
      <c r="K233" s="33"/>
      <c r="L233" s="50"/>
      <c r="M233" s="16"/>
      <c r="N233" s="91"/>
    </row>
    <row r="234" spans="1:14" ht="15.75" customHeight="1" x14ac:dyDescent="0.2">
      <c r="A234" s="24"/>
      <c r="B234" s="14"/>
      <c r="C234" s="60"/>
      <c r="D234" s="60"/>
      <c r="E234" s="14"/>
      <c r="F234" s="25"/>
      <c r="G234" s="37"/>
      <c r="H234" s="46"/>
      <c r="I234" s="16"/>
      <c r="J234" s="95"/>
      <c r="K234" s="33"/>
      <c r="L234" s="50"/>
      <c r="M234" s="16"/>
      <c r="N234" s="91"/>
    </row>
    <row r="235" spans="1:14" ht="15.75" customHeight="1" x14ac:dyDescent="0.2">
      <c r="A235" s="24"/>
      <c r="B235" s="14"/>
      <c r="C235" s="60"/>
      <c r="D235" s="60"/>
      <c r="E235" s="14"/>
      <c r="F235" s="25"/>
      <c r="G235" s="37"/>
      <c r="H235" s="46"/>
      <c r="I235" s="16"/>
      <c r="J235" s="95"/>
      <c r="K235" s="33"/>
      <c r="L235" s="50"/>
      <c r="M235" s="16"/>
      <c r="N235" s="91"/>
    </row>
    <row r="236" spans="1:14" ht="15.75" customHeight="1" x14ac:dyDescent="0.2">
      <c r="A236" s="24"/>
      <c r="B236" s="15"/>
      <c r="C236" s="61"/>
      <c r="D236" s="61"/>
      <c r="E236" s="14"/>
      <c r="F236" s="25"/>
      <c r="G236" s="37"/>
      <c r="H236" s="46"/>
      <c r="I236" s="16"/>
      <c r="J236" s="95"/>
      <c r="K236" s="33"/>
      <c r="L236" s="50"/>
      <c r="M236" s="16"/>
      <c r="N236" s="91"/>
    </row>
    <row r="237" spans="1:14" ht="15.75" customHeight="1" x14ac:dyDescent="0.2">
      <c r="A237" s="24"/>
      <c r="B237" s="14"/>
      <c r="C237" s="60"/>
      <c r="D237" s="60"/>
      <c r="E237" s="14"/>
      <c r="F237" s="25"/>
      <c r="G237" s="37"/>
      <c r="H237" s="46"/>
      <c r="I237" s="16"/>
      <c r="J237" s="95"/>
      <c r="K237" s="33"/>
      <c r="L237" s="50"/>
      <c r="M237" s="16"/>
      <c r="N237" s="91"/>
    </row>
    <row r="238" spans="1:14" ht="15.75" customHeight="1" x14ac:dyDescent="0.2">
      <c r="A238" s="24"/>
      <c r="B238" s="14"/>
      <c r="C238" s="60"/>
      <c r="D238" s="60"/>
      <c r="E238" s="14"/>
      <c r="F238" s="25"/>
      <c r="G238" s="37"/>
      <c r="H238" s="46"/>
      <c r="I238" s="16"/>
      <c r="J238" s="95"/>
      <c r="K238" s="33"/>
      <c r="L238" s="50"/>
      <c r="M238" s="16"/>
      <c r="N238" s="91"/>
    </row>
    <row r="239" spans="1:14" ht="15.75" customHeight="1" x14ac:dyDescent="0.2">
      <c r="A239" s="24"/>
      <c r="B239" s="14"/>
      <c r="C239" s="60"/>
      <c r="D239" s="60"/>
      <c r="E239" s="14"/>
      <c r="F239" s="25"/>
      <c r="G239" s="37"/>
      <c r="H239" s="46"/>
      <c r="I239" s="16"/>
      <c r="J239" s="95"/>
      <c r="K239" s="33"/>
      <c r="L239" s="50"/>
      <c r="M239" s="16"/>
      <c r="N239" s="91"/>
    </row>
    <row r="240" spans="1:14" ht="15.75" customHeight="1" x14ac:dyDescent="0.2">
      <c r="A240" s="24"/>
      <c r="B240" s="14"/>
      <c r="C240" s="60"/>
      <c r="D240" s="60"/>
      <c r="E240" s="14"/>
      <c r="F240" s="25"/>
      <c r="G240" s="37"/>
      <c r="H240" s="46"/>
      <c r="I240" s="16"/>
      <c r="J240" s="95"/>
      <c r="K240" s="33"/>
      <c r="L240" s="50"/>
      <c r="M240" s="16"/>
      <c r="N240" s="91"/>
    </row>
    <row r="241" spans="1:14" ht="15.75" customHeight="1" x14ac:dyDescent="0.2">
      <c r="A241" s="24"/>
      <c r="B241" s="14"/>
      <c r="C241" s="60"/>
      <c r="D241" s="60"/>
      <c r="E241" s="14"/>
      <c r="F241" s="25"/>
      <c r="G241" s="37"/>
      <c r="H241" s="46"/>
      <c r="I241" s="16"/>
      <c r="J241" s="95"/>
      <c r="K241" s="33"/>
      <c r="L241" s="50"/>
      <c r="M241" s="16"/>
      <c r="N241" s="91"/>
    </row>
    <row r="242" spans="1:14" ht="15.75" customHeight="1" x14ac:dyDescent="0.2">
      <c r="A242" s="24"/>
      <c r="B242" s="14"/>
      <c r="C242" s="60"/>
      <c r="D242" s="60"/>
      <c r="E242" s="14"/>
      <c r="F242" s="25"/>
      <c r="G242" s="37"/>
      <c r="H242" s="46"/>
      <c r="I242" s="16"/>
      <c r="J242" s="95"/>
      <c r="K242" s="33"/>
      <c r="L242" s="50"/>
      <c r="M242" s="16"/>
      <c r="N242" s="91"/>
    </row>
    <row r="243" spans="1:14" ht="15.75" customHeight="1" x14ac:dyDescent="0.2">
      <c r="A243" s="24"/>
      <c r="B243" s="14"/>
      <c r="C243" s="60"/>
      <c r="D243" s="60"/>
      <c r="E243" s="14"/>
      <c r="F243" s="25"/>
      <c r="G243" s="37"/>
      <c r="H243" s="46"/>
      <c r="I243" s="16"/>
      <c r="J243" s="95"/>
      <c r="K243" s="33"/>
      <c r="L243" s="50"/>
      <c r="M243" s="16"/>
      <c r="N243" s="91"/>
    </row>
    <row r="244" spans="1:14" ht="15.75" customHeight="1" x14ac:dyDescent="0.2">
      <c r="A244" s="24"/>
      <c r="B244" s="14"/>
      <c r="C244" s="60"/>
      <c r="D244" s="60"/>
      <c r="E244" s="14"/>
      <c r="F244" s="25"/>
      <c r="G244" s="37"/>
      <c r="H244" s="46"/>
      <c r="I244" s="16"/>
      <c r="J244" s="95"/>
      <c r="K244" s="33"/>
      <c r="L244" s="50"/>
      <c r="M244" s="16"/>
      <c r="N244" s="91"/>
    </row>
    <row r="245" spans="1:14" ht="15.75" customHeight="1" x14ac:dyDescent="0.2">
      <c r="A245" s="24"/>
      <c r="B245" s="14"/>
      <c r="C245" s="60"/>
      <c r="D245" s="60"/>
      <c r="E245" s="14"/>
      <c r="F245" s="25"/>
      <c r="G245" s="37"/>
      <c r="H245" s="46"/>
      <c r="I245" s="16"/>
      <c r="J245" s="95"/>
      <c r="K245" s="33"/>
      <c r="L245" s="50"/>
      <c r="M245" s="16"/>
      <c r="N245" s="91"/>
    </row>
    <row r="246" spans="1:14" ht="15.75" customHeight="1" x14ac:dyDescent="0.2">
      <c r="A246" s="24"/>
      <c r="B246" s="14"/>
      <c r="C246" s="60"/>
      <c r="D246" s="60"/>
      <c r="E246" s="14"/>
      <c r="F246" s="25"/>
      <c r="G246" s="37"/>
      <c r="H246" s="46"/>
      <c r="I246" s="16"/>
      <c r="J246" s="95"/>
      <c r="K246" s="33"/>
      <c r="L246" s="50"/>
      <c r="M246" s="16"/>
      <c r="N246" s="91"/>
    </row>
    <row r="247" spans="1:14" ht="15.75" customHeight="1" x14ac:dyDescent="0.2">
      <c r="A247" s="24"/>
      <c r="B247" s="14"/>
      <c r="C247" s="60"/>
      <c r="D247" s="60"/>
      <c r="E247" s="14"/>
      <c r="F247" s="25"/>
      <c r="G247" s="37"/>
      <c r="H247" s="46"/>
      <c r="I247" s="16"/>
      <c r="J247" s="95"/>
      <c r="K247" s="33"/>
      <c r="L247" s="50"/>
      <c r="M247" s="16"/>
      <c r="N247" s="91"/>
    </row>
    <row r="248" spans="1:14" ht="15.75" customHeight="1" x14ac:dyDescent="0.2">
      <c r="A248" s="24"/>
      <c r="B248" s="14"/>
      <c r="C248" s="60"/>
      <c r="D248" s="60"/>
      <c r="E248" s="14"/>
      <c r="F248" s="25"/>
      <c r="G248" s="37"/>
      <c r="H248" s="46"/>
      <c r="I248" s="16"/>
      <c r="J248" s="95"/>
      <c r="K248" s="33"/>
      <c r="L248" s="50"/>
      <c r="M248" s="16"/>
      <c r="N248" s="91"/>
    </row>
    <row r="249" spans="1:14" ht="15.75" customHeight="1" x14ac:dyDescent="0.2">
      <c r="A249" s="24"/>
      <c r="B249" s="14"/>
      <c r="C249" s="60"/>
      <c r="D249" s="60"/>
      <c r="E249" s="14"/>
      <c r="F249" s="25"/>
      <c r="G249" s="37"/>
      <c r="H249" s="46"/>
      <c r="I249" s="16"/>
      <c r="J249" s="95"/>
      <c r="K249" s="33"/>
      <c r="L249" s="50"/>
      <c r="M249" s="16"/>
      <c r="N249" s="91"/>
    </row>
    <row r="250" spans="1:14" ht="15.75" customHeight="1" x14ac:dyDescent="0.2">
      <c r="A250" s="24"/>
      <c r="B250" s="14"/>
      <c r="C250" s="60"/>
      <c r="D250" s="60"/>
      <c r="E250" s="14"/>
      <c r="F250" s="25"/>
      <c r="G250" s="37"/>
      <c r="H250" s="46"/>
      <c r="I250" s="16"/>
      <c r="J250" s="95"/>
      <c r="K250" s="33"/>
      <c r="L250" s="50"/>
      <c r="M250" s="16"/>
      <c r="N250" s="91"/>
    </row>
    <row r="251" spans="1:14" ht="15.75" customHeight="1" x14ac:dyDescent="0.2">
      <c r="A251" s="24"/>
      <c r="B251" s="14"/>
      <c r="C251" s="60"/>
      <c r="D251" s="60"/>
      <c r="E251" s="14"/>
      <c r="F251" s="25"/>
      <c r="G251" s="37"/>
      <c r="H251" s="46"/>
      <c r="I251" s="16"/>
      <c r="J251" s="95"/>
      <c r="K251" s="33"/>
      <c r="L251" s="50"/>
      <c r="M251" s="16"/>
      <c r="N251" s="91"/>
    </row>
    <row r="252" spans="1:14" ht="15.75" customHeight="1" x14ac:dyDescent="0.2">
      <c r="A252" s="24"/>
      <c r="B252" s="14"/>
      <c r="C252" s="60"/>
      <c r="D252" s="60"/>
      <c r="E252" s="14"/>
      <c r="F252" s="25"/>
      <c r="G252" s="37"/>
      <c r="H252" s="46"/>
      <c r="I252" s="16"/>
      <c r="J252" s="95"/>
      <c r="K252" s="33"/>
      <c r="L252" s="50"/>
      <c r="M252" s="16"/>
      <c r="N252" s="91"/>
    </row>
    <row r="253" spans="1:14" ht="15.75" customHeight="1" x14ac:dyDescent="0.2">
      <c r="A253" s="24"/>
      <c r="B253" s="14"/>
      <c r="C253" s="60"/>
      <c r="D253" s="60"/>
      <c r="E253" s="14"/>
      <c r="F253" s="25"/>
      <c r="G253" s="37"/>
      <c r="H253" s="46"/>
      <c r="I253" s="16"/>
      <c r="J253" s="95"/>
      <c r="K253" s="33"/>
      <c r="L253" s="50"/>
      <c r="M253" s="16"/>
      <c r="N253" s="91"/>
    </row>
    <row r="254" spans="1:14" ht="15.75" customHeight="1" x14ac:dyDescent="0.2">
      <c r="A254" s="24"/>
      <c r="B254" s="14"/>
      <c r="C254" s="60"/>
      <c r="D254" s="60"/>
      <c r="E254" s="14"/>
      <c r="F254" s="25"/>
      <c r="G254" s="37"/>
      <c r="H254" s="46"/>
      <c r="I254" s="16"/>
      <c r="J254" s="95"/>
      <c r="K254" s="33"/>
      <c r="L254" s="50"/>
      <c r="M254" s="16"/>
      <c r="N254" s="91"/>
    </row>
    <row r="255" spans="1:14" ht="15.75" customHeight="1" x14ac:dyDescent="0.2">
      <c r="A255" s="24"/>
      <c r="B255" s="14"/>
      <c r="C255" s="60"/>
      <c r="D255" s="60"/>
      <c r="E255" s="14"/>
      <c r="F255" s="25"/>
      <c r="G255" s="37"/>
      <c r="H255" s="46"/>
      <c r="I255" s="16"/>
      <c r="J255" s="95"/>
      <c r="K255" s="33"/>
      <c r="L255" s="50"/>
      <c r="M255" s="16"/>
      <c r="N255" s="91"/>
    </row>
    <row r="256" spans="1:14" ht="15.75" customHeight="1" x14ac:dyDescent="0.2">
      <c r="A256" s="24"/>
      <c r="B256" s="14"/>
      <c r="C256" s="60"/>
      <c r="D256" s="60"/>
      <c r="E256" s="14"/>
      <c r="F256" s="25"/>
      <c r="G256" s="37"/>
      <c r="H256" s="46"/>
      <c r="I256" s="16"/>
      <c r="J256" s="95"/>
      <c r="K256" s="33"/>
      <c r="L256" s="50"/>
      <c r="M256" s="16"/>
      <c r="N256" s="91"/>
    </row>
    <row r="257" spans="1:14" ht="15.75" customHeight="1" x14ac:dyDescent="0.2">
      <c r="A257" s="24"/>
      <c r="B257" s="14"/>
      <c r="C257" s="60"/>
      <c r="D257" s="60"/>
      <c r="E257" s="14"/>
      <c r="F257" s="25"/>
      <c r="G257" s="37"/>
      <c r="H257" s="46"/>
      <c r="I257" s="16"/>
      <c r="J257" s="95"/>
      <c r="K257" s="33"/>
      <c r="L257" s="50"/>
      <c r="M257" s="16"/>
      <c r="N257" s="91"/>
    </row>
    <row r="258" spans="1:14" ht="15.75" customHeight="1" x14ac:dyDescent="0.2">
      <c r="A258" s="24"/>
      <c r="B258" s="14"/>
      <c r="C258" s="60"/>
      <c r="D258" s="60"/>
      <c r="E258" s="14"/>
      <c r="F258" s="25"/>
      <c r="G258" s="37"/>
      <c r="H258" s="46"/>
      <c r="I258" s="16"/>
      <c r="J258" s="95"/>
      <c r="K258" s="33"/>
      <c r="L258" s="50"/>
      <c r="M258" s="16"/>
      <c r="N258" s="91"/>
    </row>
    <row r="259" spans="1:14" ht="15.75" customHeight="1" x14ac:dyDescent="0.2">
      <c r="A259" s="24"/>
      <c r="B259" s="14"/>
      <c r="C259" s="60"/>
      <c r="D259" s="60"/>
      <c r="E259" s="14"/>
      <c r="F259" s="25"/>
      <c r="G259" s="37"/>
      <c r="H259" s="46"/>
      <c r="I259" s="16"/>
      <c r="J259" s="95"/>
      <c r="K259" s="33"/>
      <c r="L259" s="50"/>
      <c r="M259" s="16"/>
      <c r="N259" s="91"/>
    </row>
    <row r="260" spans="1:14" ht="15.75" customHeight="1" x14ac:dyDescent="0.2">
      <c r="A260" s="24"/>
      <c r="B260" s="14"/>
      <c r="C260" s="60"/>
      <c r="D260" s="60"/>
      <c r="E260" s="14"/>
      <c r="F260" s="25"/>
      <c r="G260" s="37"/>
      <c r="H260" s="46"/>
      <c r="I260" s="16"/>
      <c r="J260" s="95"/>
      <c r="K260" s="33"/>
      <c r="L260" s="50"/>
      <c r="M260" s="16"/>
      <c r="N260" s="91"/>
    </row>
    <row r="261" spans="1:14" ht="15.75" customHeight="1" x14ac:dyDescent="0.2">
      <c r="A261" s="24"/>
      <c r="B261" s="14"/>
      <c r="C261" s="60"/>
      <c r="D261" s="60"/>
      <c r="E261" s="14"/>
      <c r="F261" s="25"/>
      <c r="G261" s="37"/>
      <c r="H261" s="46"/>
      <c r="I261" s="16"/>
      <c r="J261" s="95"/>
      <c r="K261" s="33"/>
      <c r="L261" s="50"/>
      <c r="M261" s="16"/>
      <c r="N261" s="91"/>
    </row>
    <row r="262" spans="1:14" ht="15.75" customHeight="1" x14ac:dyDescent="0.2">
      <c r="A262" s="24"/>
      <c r="B262" s="14"/>
      <c r="C262" s="60"/>
      <c r="D262" s="60"/>
      <c r="E262" s="14"/>
      <c r="F262" s="25"/>
      <c r="G262" s="37"/>
      <c r="H262" s="46"/>
      <c r="I262" s="16"/>
      <c r="J262" s="95"/>
      <c r="K262" s="33"/>
      <c r="L262" s="50"/>
      <c r="M262" s="16"/>
      <c r="N262" s="91"/>
    </row>
    <row r="263" spans="1:14" ht="15.75" customHeight="1" x14ac:dyDescent="0.2">
      <c r="A263" s="24"/>
      <c r="B263" s="14"/>
      <c r="C263" s="60"/>
      <c r="D263" s="60"/>
      <c r="E263" s="14"/>
      <c r="F263" s="25"/>
      <c r="G263" s="37"/>
      <c r="H263" s="46"/>
      <c r="I263" s="16"/>
      <c r="J263" s="95"/>
      <c r="K263" s="33"/>
      <c r="L263" s="50"/>
      <c r="M263" s="16"/>
      <c r="N263" s="91"/>
    </row>
    <row r="264" spans="1:14" ht="15.75" customHeight="1" x14ac:dyDescent="0.2">
      <c r="A264" s="24"/>
      <c r="B264" s="14"/>
      <c r="C264" s="60"/>
      <c r="D264" s="60"/>
      <c r="E264" s="14"/>
      <c r="F264" s="25"/>
      <c r="G264" s="37"/>
      <c r="H264" s="46"/>
      <c r="I264" s="16"/>
      <c r="J264" s="95"/>
      <c r="K264" s="33"/>
      <c r="L264" s="50"/>
      <c r="M264" s="16"/>
      <c r="N264" s="91"/>
    </row>
    <row r="265" spans="1:14" ht="15.75" customHeight="1" x14ac:dyDescent="0.2">
      <c r="A265" s="24"/>
      <c r="B265" s="14"/>
      <c r="C265" s="60"/>
      <c r="D265" s="60"/>
      <c r="E265" s="14"/>
      <c r="F265" s="25"/>
      <c r="G265" s="37"/>
      <c r="H265" s="46"/>
      <c r="I265" s="16"/>
      <c r="J265" s="95"/>
      <c r="K265" s="33"/>
      <c r="L265" s="50"/>
      <c r="M265" s="16"/>
      <c r="N265" s="91"/>
    </row>
    <row r="266" spans="1:14" ht="15.75" customHeight="1" x14ac:dyDescent="0.2">
      <c r="A266" s="24"/>
      <c r="B266" s="14"/>
      <c r="C266" s="60"/>
      <c r="D266" s="60"/>
      <c r="E266" s="14"/>
      <c r="F266" s="25"/>
      <c r="G266" s="37"/>
      <c r="H266" s="46"/>
      <c r="I266" s="16"/>
      <c r="J266" s="95"/>
      <c r="K266" s="33"/>
      <c r="L266" s="50"/>
      <c r="M266" s="16"/>
      <c r="N266" s="91"/>
    </row>
    <row r="267" spans="1:14" ht="15.75" customHeight="1" x14ac:dyDescent="0.2">
      <c r="A267" s="24"/>
      <c r="B267" s="14"/>
      <c r="C267" s="60"/>
      <c r="D267" s="60"/>
      <c r="E267" s="14"/>
      <c r="F267" s="25"/>
      <c r="G267" s="37"/>
      <c r="H267" s="46"/>
      <c r="I267" s="16"/>
      <c r="J267" s="95"/>
      <c r="K267" s="33"/>
      <c r="L267" s="50"/>
      <c r="M267" s="16"/>
      <c r="N267" s="91"/>
    </row>
    <row r="268" spans="1:14" ht="15.75" customHeight="1" x14ac:dyDescent="0.2">
      <c r="A268" s="24"/>
      <c r="B268" s="14"/>
      <c r="C268" s="60"/>
      <c r="D268" s="60"/>
      <c r="E268" s="14"/>
      <c r="F268" s="25"/>
      <c r="G268" s="37"/>
      <c r="H268" s="46"/>
      <c r="I268" s="16"/>
      <c r="J268" s="95"/>
      <c r="K268" s="33"/>
      <c r="L268" s="50"/>
      <c r="M268" s="16"/>
      <c r="N268" s="91"/>
    </row>
    <row r="269" spans="1:14" ht="15.75" customHeight="1" x14ac:dyDescent="0.2">
      <c r="A269" s="24"/>
      <c r="B269" s="14"/>
      <c r="C269" s="60"/>
      <c r="D269" s="60"/>
      <c r="E269" s="14"/>
      <c r="F269" s="25"/>
      <c r="G269" s="37"/>
      <c r="H269" s="46"/>
      <c r="I269" s="16"/>
      <c r="J269" s="95"/>
      <c r="K269" s="33"/>
      <c r="L269" s="50"/>
      <c r="M269" s="16"/>
      <c r="N269" s="91"/>
    </row>
    <row r="270" spans="1:14" ht="15.75" customHeight="1" x14ac:dyDescent="0.2">
      <c r="A270" s="24"/>
      <c r="B270" s="14"/>
      <c r="C270" s="60"/>
      <c r="D270" s="60"/>
      <c r="E270" s="14"/>
      <c r="F270" s="25"/>
      <c r="G270" s="37"/>
      <c r="H270" s="46"/>
      <c r="I270" s="16"/>
      <c r="J270" s="95"/>
      <c r="K270" s="33"/>
      <c r="L270" s="50"/>
      <c r="M270" s="16"/>
      <c r="N270" s="91"/>
    </row>
    <row r="271" spans="1:14" ht="15.75" customHeight="1" x14ac:dyDescent="0.2">
      <c r="A271" s="24"/>
      <c r="B271" s="14"/>
      <c r="C271" s="60"/>
      <c r="D271" s="60"/>
      <c r="E271" s="14"/>
      <c r="F271" s="25"/>
      <c r="G271" s="37"/>
      <c r="H271" s="46"/>
      <c r="I271" s="16"/>
      <c r="J271" s="95"/>
      <c r="K271" s="33"/>
      <c r="L271" s="50"/>
      <c r="M271" s="16"/>
      <c r="N271" s="91"/>
    </row>
    <row r="272" spans="1:14" ht="15.75" customHeight="1" x14ac:dyDescent="0.2">
      <c r="A272" s="24"/>
      <c r="B272" s="14"/>
      <c r="C272" s="60"/>
      <c r="D272" s="60"/>
      <c r="E272" s="14"/>
      <c r="F272" s="25"/>
      <c r="G272" s="37"/>
      <c r="H272" s="46"/>
      <c r="I272" s="16"/>
      <c r="J272" s="95"/>
      <c r="K272" s="33"/>
      <c r="L272" s="50"/>
      <c r="M272" s="16"/>
      <c r="N272" s="91"/>
    </row>
    <row r="273" spans="1:14" ht="15.75" customHeight="1" x14ac:dyDescent="0.2">
      <c r="A273" s="24"/>
      <c r="B273" s="14"/>
      <c r="C273" s="60"/>
      <c r="D273" s="60"/>
      <c r="E273" s="14"/>
      <c r="F273" s="25"/>
      <c r="G273" s="37"/>
      <c r="H273" s="46"/>
      <c r="I273" s="16"/>
      <c r="J273" s="95"/>
      <c r="K273" s="33"/>
      <c r="L273" s="50"/>
      <c r="M273" s="16"/>
      <c r="N273" s="91"/>
    </row>
    <row r="274" spans="1:14" ht="15.75" customHeight="1" x14ac:dyDescent="0.2">
      <c r="A274" s="24"/>
      <c r="B274" s="14"/>
      <c r="C274" s="60"/>
      <c r="D274" s="60"/>
      <c r="E274" s="14"/>
      <c r="F274" s="25"/>
      <c r="G274" s="37"/>
      <c r="H274" s="46"/>
      <c r="I274" s="16"/>
      <c r="J274" s="95"/>
      <c r="K274" s="33"/>
      <c r="L274" s="50"/>
      <c r="M274" s="16"/>
      <c r="N274" s="91"/>
    </row>
    <row r="275" spans="1:14" ht="15.75" customHeight="1" x14ac:dyDescent="0.2">
      <c r="A275" s="24"/>
      <c r="B275" s="14"/>
      <c r="C275" s="60"/>
      <c r="D275" s="60"/>
      <c r="E275" s="14"/>
      <c r="F275" s="25"/>
      <c r="G275" s="37"/>
      <c r="H275" s="46"/>
      <c r="I275" s="16"/>
      <c r="J275" s="95"/>
      <c r="K275" s="33"/>
      <c r="L275" s="50"/>
      <c r="M275" s="16"/>
      <c r="N275" s="91"/>
    </row>
    <row r="276" spans="1:14" ht="15.75" customHeight="1" x14ac:dyDescent="0.2">
      <c r="A276" s="24"/>
      <c r="B276" s="14"/>
      <c r="C276" s="60"/>
      <c r="D276" s="60"/>
      <c r="E276" s="14"/>
      <c r="F276" s="25"/>
      <c r="G276" s="37"/>
      <c r="H276" s="46"/>
      <c r="I276" s="16"/>
      <c r="J276" s="95"/>
      <c r="K276" s="33"/>
      <c r="L276" s="50"/>
      <c r="M276" s="16"/>
      <c r="N276" s="91"/>
    </row>
    <row r="277" spans="1:14" ht="15.75" customHeight="1" x14ac:dyDescent="0.2">
      <c r="A277" s="24"/>
      <c r="B277" s="14"/>
      <c r="C277" s="60"/>
      <c r="D277" s="60"/>
      <c r="E277" s="14"/>
      <c r="F277" s="25"/>
      <c r="G277" s="37"/>
      <c r="H277" s="46"/>
      <c r="I277" s="16"/>
      <c r="J277" s="95"/>
      <c r="K277" s="33"/>
      <c r="L277" s="50"/>
      <c r="M277" s="16"/>
      <c r="N277" s="91"/>
    </row>
    <row r="278" spans="1:14" ht="15.75" customHeight="1" x14ac:dyDescent="0.2">
      <c r="A278" s="24"/>
      <c r="B278" s="14"/>
      <c r="C278" s="60"/>
      <c r="D278" s="60"/>
      <c r="E278" s="14"/>
      <c r="F278" s="25"/>
      <c r="G278" s="37"/>
      <c r="H278" s="46"/>
      <c r="I278" s="16"/>
      <c r="J278" s="95"/>
      <c r="K278" s="33"/>
      <c r="L278" s="50"/>
      <c r="M278" s="16"/>
      <c r="N278" s="91"/>
    </row>
    <row r="279" spans="1:14" ht="15.75" customHeight="1" x14ac:dyDescent="0.2">
      <c r="A279" s="24"/>
      <c r="B279" s="14"/>
      <c r="C279" s="60"/>
      <c r="D279" s="60"/>
      <c r="E279" s="14"/>
      <c r="F279" s="25"/>
      <c r="G279" s="37"/>
      <c r="H279" s="46"/>
      <c r="I279" s="16"/>
      <c r="J279" s="95"/>
      <c r="K279" s="33"/>
      <c r="L279" s="50"/>
      <c r="M279" s="16"/>
      <c r="N279" s="91"/>
    </row>
    <row r="280" spans="1:14" ht="15.75" customHeight="1" x14ac:dyDescent="0.2">
      <c r="A280" s="24"/>
      <c r="B280" s="14"/>
      <c r="C280" s="60"/>
      <c r="D280" s="60"/>
      <c r="E280" s="14"/>
      <c r="F280" s="25"/>
      <c r="G280" s="37"/>
      <c r="H280" s="46"/>
      <c r="I280" s="16"/>
      <c r="J280" s="95"/>
      <c r="K280" s="33"/>
      <c r="L280" s="50"/>
      <c r="M280" s="16"/>
      <c r="N280" s="91"/>
    </row>
    <row r="281" spans="1:14" ht="15.75" customHeight="1" x14ac:dyDescent="0.2">
      <c r="A281" s="24"/>
      <c r="B281" s="14"/>
      <c r="C281" s="60"/>
      <c r="D281" s="60"/>
      <c r="E281" s="14"/>
      <c r="F281" s="25"/>
      <c r="G281" s="37"/>
      <c r="H281" s="46"/>
      <c r="I281" s="16"/>
      <c r="J281" s="95"/>
      <c r="K281" s="33"/>
      <c r="L281" s="50"/>
      <c r="M281" s="16"/>
      <c r="N281" s="91"/>
    </row>
    <row r="282" spans="1:14" ht="15.75" customHeight="1" x14ac:dyDescent="0.2">
      <c r="A282" s="24"/>
      <c r="B282" s="14"/>
      <c r="C282" s="60"/>
      <c r="D282" s="60"/>
      <c r="E282" s="14"/>
      <c r="F282" s="25"/>
      <c r="G282" s="37"/>
      <c r="H282" s="46"/>
      <c r="I282" s="16"/>
      <c r="J282" s="95"/>
      <c r="K282" s="33"/>
      <c r="L282" s="50"/>
      <c r="M282" s="16"/>
      <c r="N282" s="91"/>
    </row>
    <row r="283" spans="1:14" ht="15.75" customHeight="1" x14ac:dyDescent="0.2">
      <c r="A283" s="24"/>
      <c r="B283" s="14"/>
      <c r="C283" s="60"/>
      <c r="D283" s="60"/>
      <c r="E283" s="14"/>
      <c r="F283" s="25"/>
      <c r="G283" s="37"/>
      <c r="H283" s="46"/>
      <c r="I283" s="16"/>
      <c r="J283" s="95"/>
      <c r="K283" s="33"/>
      <c r="L283" s="50"/>
      <c r="M283" s="16"/>
      <c r="N283" s="91"/>
    </row>
    <row r="284" spans="1:14" ht="15.75" customHeight="1" x14ac:dyDescent="0.2">
      <c r="A284" s="24"/>
      <c r="B284" s="14"/>
      <c r="C284" s="60"/>
      <c r="D284" s="60"/>
      <c r="E284" s="14"/>
      <c r="F284" s="25"/>
      <c r="G284" s="37"/>
      <c r="H284" s="46"/>
      <c r="I284" s="16"/>
      <c r="J284" s="95"/>
      <c r="K284" s="33"/>
      <c r="L284" s="50"/>
      <c r="M284" s="16"/>
      <c r="N284" s="91"/>
    </row>
    <row r="285" spans="1:14" ht="15.75" customHeight="1" x14ac:dyDescent="0.2">
      <c r="A285" s="24"/>
      <c r="B285" s="14"/>
      <c r="C285" s="60"/>
      <c r="D285" s="60"/>
      <c r="E285" s="14"/>
      <c r="F285" s="25"/>
      <c r="G285" s="37"/>
      <c r="H285" s="46"/>
      <c r="I285" s="16"/>
      <c r="J285" s="95"/>
      <c r="K285" s="33"/>
      <c r="L285" s="50"/>
      <c r="M285" s="16"/>
      <c r="N285" s="91"/>
    </row>
    <row r="286" spans="1:14" ht="15.75" customHeight="1" x14ac:dyDescent="0.2">
      <c r="A286" s="24"/>
      <c r="B286" s="14"/>
      <c r="C286" s="60"/>
      <c r="D286" s="60"/>
      <c r="E286" s="14"/>
      <c r="F286" s="25"/>
      <c r="G286" s="37"/>
      <c r="H286" s="46"/>
      <c r="I286" s="16"/>
      <c r="J286" s="95"/>
      <c r="K286" s="33"/>
      <c r="L286" s="50"/>
      <c r="M286" s="16"/>
      <c r="N286" s="91"/>
    </row>
    <row r="287" spans="1:14" ht="15.75" customHeight="1" x14ac:dyDescent="0.2">
      <c r="A287" s="24"/>
      <c r="B287" s="14"/>
      <c r="C287" s="60"/>
      <c r="D287" s="60"/>
      <c r="E287" s="14"/>
      <c r="F287" s="25"/>
      <c r="G287" s="37"/>
      <c r="H287" s="46"/>
      <c r="I287" s="16"/>
      <c r="J287" s="95"/>
      <c r="K287" s="33"/>
      <c r="L287" s="50"/>
      <c r="M287" s="16"/>
      <c r="N287" s="91"/>
    </row>
    <row r="288" spans="1:14" ht="15.75" customHeight="1" x14ac:dyDescent="0.2">
      <c r="A288" s="24"/>
      <c r="B288" s="14"/>
      <c r="C288" s="60"/>
      <c r="D288" s="60"/>
      <c r="E288" s="14"/>
      <c r="F288" s="25"/>
      <c r="G288" s="37"/>
      <c r="H288" s="46"/>
      <c r="I288" s="16"/>
      <c r="J288" s="95"/>
      <c r="K288" s="33"/>
      <c r="L288" s="50"/>
      <c r="M288" s="16"/>
      <c r="N288" s="91"/>
    </row>
    <row r="289" spans="1:14" ht="15.75" customHeight="1" x14ac:dyDescent="0.2">
      <c r="A289" s="24"/>
      <c r="B289" s="14"/>
      <c r="C289" s="60"/>
      <c r="D289" s="60"/>
      <c r="E289" s="14"/>
      <c r="F289" s="25"/>
      <c r="G289" s="37"/>
      <c r="H289" s="46"/>
      <c r="I289" s="16"/>
      <c r="J289" s="95"/>
      <c r="K289" s="33"/>
      <c r="L289" s="50"/>
      <c r="M289" s="16"/>
      <c r="N289" s="91"/>
    </row>
    <row r="290" spans="1:14" ht="15.75" customHeight="1" x14ac:dyDescent="0.2">
      <c r="A290" s="24"/>
      <c r="B290" s="14"/>
      <c r="C290" s="60"/>
      <c r="D290" s="60"/>
      <c r="E290" s="14"/>
      <c r="F290" s="25"/>
      <c r="G290" s="37"/>
      <c r="H290" s="46"/>
      <c r="I290" s="16"/>
      <c r="J290" s="95"/>
      <c r="K290" s="33"/>
      <c r="L290" s="50"/>
      <c r="M290" s="16"/>
      <c r="N290" s="91"/>
    </row>
    <row r="291" spans="1:14" ht="15.75" customHeight="1" x14ac:dyDescent="0.2">
      <c r="A291" s="24"/>
      <c r="B291" s="14"/>
      <c r="C291" s="60"/>
      <c r="D291" s="60"/>
      <c r="E291" s="14"/>
      <c r="F291" s="25"/>
      <c r="G291" s="37"/>
      <c r="H291" s="46"/>
      <c r="I291" s="16"/>
      <c r="J291" s="95"/>
      <c r="K291" s="33"/>
      <c r="L291" s="50"/>
      <c r="M291" s="16"/>
      <c r="N291" s="91"/>
    </row>
    <row r="292" spans="1:14" ht="15.75" customHeight="1" x14ac:dyDescent="0.2">
      <c r="A292" s="24"/>
      <c r="B292" s="14"/>
      <c r="C292" s="60"/>
      <c r="D292" s="60"/>
      <c r="E292" s="14"/>
      <c r="F292" s="25"/>
      <c r="G292" s="37"/>
      <c r="H292" s="46"/>
      <c r="I292" s="16"/>
      <c r="J292" s="95"/>
      <c r="K292" s="33"/>
      <c r="L292" s="50"/>
      <c r="M292" s="16"/>
      <c r="N292" s="91"/>
    </row>
    <row r="293" spans="1:14" ht="15.75" customHeight="1" x14ac:dyDescent="0.2">
      <c r="A293" s="24"/>
      <c r="B293" s="14"/>
      <c r="C293" s="60"/>
      <c r="D293" s="60"/>
      <c r="E293" s="14"/>
      <c r="F293" s="25"/>
      <c r="G293" s="37"/>
      <c r="H293" s="46"/>
      <c r="I293" s="16"/>
      <c r="J293" s="95"/>
      <c r="K293" s="33"/>
      <c r="L293" s="50"/>
      <c r="M293" s="16"/>
      <c r="N293" s="91"/>
    </row>
    <row r="294" spans="1:14" ht="15.75" customHeight="1" x14ac:dyDescent="0.2">
      <c r="A294" s="24"/>
      <c r="B294" s="14"/>
      <c r="C294" s="60"/>
      <c r="D294" s="60"/>
      <c r="E294" s="14"/>
      <c r="F294" s="25"/>
      <c r="G294" s="37"/>
      <c r="H294" s="46"/>
      <c r="I294" s="16"/>
      <c r="J294" s="95"/>
      <c r="K294" s="33"/>
      <c r="L294" s="50"/>
      <c r="M294" s="16"/>
      <c r="N294" s="91"/>
    </row>
    <row r="295" spans="1:14" ht="15.75" customHeight="1" x14ac:dyDescent="0.2">
      <c r="A295" s="24"/>
      <c r="B295" s="14"/>
      <c r="C295" s="60"/>
      <c r="D295" s="60"/>
      <c r="E295" s="14"/>
      <c r="F295" s="25"/>
      <c r="G295" s="37"/>
      <c r="H295" s="46"/>
      <c r="I295" s="16"/>
      <c r="J295" s="95"/>
      <c r="K295" s="33"/>
      <c r="L295" s="50"/>
      <c r="M295" s="16"/>
      <c r="N295" s="91"/>
    </row>
    <row r="296" spans="1:14" ht="15.75" customHeight="1" x14ac:dyDescent="0.2">
      <c r="A296" s="24"/>
      <c r="B296" s="14"/>
      <c r="C296" s="60"/>
      <c r="D296" s="60"/>
      <c r="E296" s="14"/>
      <c r="F296" s="25"/>
      <c r="G296" s="37"/>
      <c r="H296" s="46"/>
      <c r="I296" s="16"/>
      <c r="J296" s="95"/>
      <c r="K296" s="33"/>
      <c r="L296" s="50"/>
      <c r="M296" s="16"/>
      <c r="N296" s="91"/>
    </row>
    <row r="297" spans="1:14" ht="15.75" customHeight="1" x14ac:dyDescent="0.2">
      <c r="A297" s="24"/>
      <c r="B297" s="14"/>
      <c r="C297" s="60"/>
      <c r="D297" s="60"/>
      <c r="E297" s="14"/>
      <c r="F297" s="25"/>
      <c r="G297" s="37"/>
      <c r="H297" s="46"/>
      <c r="I297" s="16"/>
      <c r="J297" s="95"/>
      <c r="K297" s="33"/>
      <c r="L297" s="50"/>
      <c r="M297" s="16"/>
      <c r="N297" s="91"/>
    </row>
    <row r="298" spans="1:14" ht="15.75" customHeight="1" x14ac:dyDescent="0.2">
      <c r="A298" s="24"/>
      <c r="B298" s="14"/>
      <c r="C298" s="60"/>
      <c r="D298" s="60"/>
      <c r="E298" s="14"/>
      <c r="F298" s="25"/>
      <c r="G298" s="37"/>
      <c r="H298" s="46"/>
      <c r="I298" s="16"/>
      <c r="J298" s="95"/>
      <c r="K298" s="33"/>
      <c r="L298" s="50"/>
      <c r="M298" s="16"/>
      <c r="N298" s="91"/>
    </row>
    <row r="299" spans="1:14" ht="15.75" customHeight="1" x14ac:dyDescent="0.2">
      <c r="A299" s="24"/>
      <c r="B299" s="14"/>
      <c r="C299" s="60"/>
      <c r="D299" s="60"/>
      <c r="E299" s="14"/>
      <c r="F299" s="25"/>
      <c r="G299" s="37"/>
      <c r="H299" s="46"/>
      <c r="I299" s="16"/>
      <c r="J299" s="95"/>
      <c r="K299" s="33"/>
      <c r="L299" s="50"/>
      <c r="M299" s="16"/>
      <c r="N299" s="91"/>
    </row>
    <row r="300" spans="1:14" ht="15.75" customHeight="1" x14ac:dyDescent="0.2">
      <c r="A300" s="24"/>
      <c r="B300" s="14"/>
      <c r="C300" s="60"/>
      <c r="D300" s="60"/>
      <c r="E300" s="14"/>
      <c r="F300" s="25"/>
      <c r="G300" s="37"/>
      <c r="H300" s="46"/>
      <c r="I300" s="16"/>
      <c r="J300" s="95"/>
      <c r="K300" s="33"/>
      <c r="L300" s="50"/>
      <c r="M300" s="16"/>
      <c r="N300" s="91"/>
    </row>
    <row r="301" spans="1:14" ht="15.75" customHeight="1" x14ac:dyDescent="0.2">
      <c r="A301" s="24"/>
      <c r="B301" s="14"/>
      <c r="C301" s="60"/>
      <c r="D301" s="60"/>
      <c r="E301" s="14"/>
      <c r="F301" s="25"/>
      <c r="G301" s="37"/>
      <c r="H301" s="46"/>
      <c r="I301" s="16"/>
      <c r="J301" s="95"/>
      <c r="K301" s="33"/>
      <c r="L301" s="50"/>
      <c r="M301" s="16"/>
      <c r="N301" s="91"/>
    </row>
    <row r="302" spans="1:14" ht="15.75" customHeight="1" x14ac:dyDescent="0.2">
      <c r="A302" s="24"/>
      <c r="B302" s="14"/>
      <c r="C302" s="60"/>
      <c r="D302" s="60"/>
      <c r="E302" s="14"/>
      <c r="F302" s="25"/>
      <c r="G302" s="37"/>
      <c r="H302" s="46"/>
      <c r="I302" s="16"/>
      <c r="J302" s="95"/>
      <c r="K302" s="33"/>
      <c r="L302" s="50"/>
      <c r="M302" s="16"/>
      <c r="N302" s="91"/>
    </row>
    <row r="303" spans="1:14" ht="15.75" customHeight="1" x14ac:dyDescent="0.2">
      <c r="A303" s="24"/>
      <c r="B303" s="14"/>
      <c r="C303" s="60"/>
      <c r="D303" s="60"/>
      <c r="E303" s="14"/>
      <c r="F303" s="25"/>
      <c r="G303" s="37"/>
      <c r="H303" s="46"/>
      <c r="I303" s="16"/>
      <c r="J303" s="95"/>
      <c r="K303" s="33"/>
      <c r="L303" s="50"/>
      <c r="M303" s="16"/>
      <c r="N303" s="91"/>
    </row>
    <row r="304" spans="1:14" ht="15.75" customHeight="1" x14ac:dyDescent="0.2">
      <c r="A304" s="24"/>
      <c r="B304" s="14"/>
      <c r="C304" s="60"/>
      <c r="D304" s="60"/>
      <c r="E304" s="14"/>
      <c r="F304" s="25"/>
      <c r="G304" s="37"/>
      <c r="H304" s="46"/>
      <c r="I304" s="16"/>
      <c r="J304" s="95"/>
      <c r="K304" s="33"/>
      <c r="L304" s="50"/>
      <c r="M304" s="16"/>
      <c r="N304" s="91"/>
    </row>
    <row r="305" spans="1:14" ht="15.75" customHeight="1" x14ac:dyDescent="0.2">
      <c r="A305" s="24"/>
      <c r="B305" s="14"/>
      <c r="C305" s="60"/>
      <c r="D305" s="60"/>
      <c r="E305" s="14"/>
      <c r="F305" s="25"/>
      <c r="G305" s="37"/>
      <c r="H305" s="46"/>
      <c r="I305" s="16"/>
      <c r="J305" s="95"/>
      <c r="K305" s="33"/>
      <c r="L305" s="50"/>
      <c r="M305" s="16"/>
      <c r="N305" s="91"/>
    </row>
    <row r="306" spans="1:14" ht="15.75" customHeight="1" x14ac:dyDescent="0.2">
      <c r="A306" s="24"/>
      <c r="B306" s="14"/>
      <c r="C306" s="60"/>
      <c r="D306" s="60"/>
      <c r="E306" s="14"/>
      <c r="F306" s="25"/>
      <c r="G306" s="37"/>
      <c r="H306" s="46"/>
      <c r="I306" s="16"/>
      <c r="J306" s="95"/>
      <c r="K306" s="33"/>
      <c r="L306" s="50"/>
      <c r="M306" s="16"/>
      <c r="N306" s="91"/>
    </row>
    <row r="307" spans="1:14" ht="15.75" customHeight="1" x14ac:dyDescent="0.2">
      <c r="A307" s="24"/>
      <c r="B307" s="14"/>
      <c r="C307" s="60"/>
      <c r="D307" s="60"/>
      <c r="E307" s="14"/>
      <c r="F307" s="25"/>
      <c r="G307" s="37"/>
      <c r="H307" s="46"/>
      <c r="I307" s="16"/>
      <c r="J307" s="95"/>
      <c r="K307" s="33"/>
      <c r="L307" s="50"/>
      <c r="M307" s="16"/>
      <c r="N307" s="91"/>
    </row>
    <row r="308" spans="1:14" ht="15.75" customHeight="1" x14ac:dyDescent="0.2">
      <c r="A308" s="24"/>
      <c r="B308" s="14"/>
      <c r="C308" s="60"/>
      <c r="D308" s="60"/>
      <c r="E308" s="14"/>
      <c r="F308" s="25"/>
      <c r="G308" s="37"/>
      <c r="H308" s="46"/>
      <c r="I308" s="16"/>
      <c r="J308" s="95"/>
      <c r="K308" s="33"/>
      <c r="L308" s="50"/>
      <c r="M308" s="16"/>
      <c r="N308" s="91"/>
    </row>
    <row r="309" spans="1:14" ht="15.75" customHeight="1" x14ac:dyDescent="0.2">
      <c r="A309" s="24"/>
      <c r="B309" s="14"/>
      <c r="C309" s="60"/>
      <c r="D309" s="60"/>
      <c r="E309" s="14"/>
      <c r="F309" s="25"/>
      <c r="G309" s="37"/>
      <c r="H309" s="46"/>
      <c r="I309" s="16"/>
      <c r="J309" s="95"/>
      <c r="K309" s="33"/>
      <c r="L309" s="50"/>
      <c r="M309" s="16"/>
      <c r="N309" s="91"/>
    </row>
    <row r="310" spans="1:14" ht="15.75" customHeight="1" x14ac:dyDescent="0.2">
      <c r="A310" s="24"/>
      <c r="B310" s="14"/>
      <c r="C310" s="60"/>
      <c r="D310" s="60"/>
      <c r="E310" s="14"/>
      <c r="F310" s="25"/>
      <c r="G310" s="37"/>
      <c r="H310" s="46"/>
      <c r="I310" s="16"/>
      <c r="J310" s="95"/>
      <c r="K310" s="33"/>
      <c r="L310" s="50"/>
      <c r="M310" s="16"/>
      <c r="N310" s="91"/>
    </row>
    <row r="311" spans="1:14" ht="15.75" customHeight="1" x14ac:dyDescent="0.2">
      <c r="A311" s="24"/>
      <c r="B311" s="14"/>
      <c r="C311" s="60"/>
      <c r="D311" s="60"/>
      <c r="E311" s="14"/>
      <c r="F311" s="25"/>
      <c r="G311" s="37"/>
      <c r="H311" s="46"/>
      <c r="I311" s="16"/>
      <c r="J311" s="95"/>
      <c r="K311" s="33"/>
      <c r="L311" s="50"/>
      <c r="M311" s="16"/>
      <c r="N311" s="91"/>
    </row>
    <row r="312" spans="1:14" ht="15.75" customHeight="1" x14ac:dyDescent="0.2">
      <c r="A312" s="24"/>
      <c r="B312" s="14"/>
      <c r="C312" s="60"/>
      <c r="D312" s="60"/>
      <c r="E312" s="14"/>
      <c r="F312" s="25"/>
      <c r="G312" s="37"/>
      <c r="H312" s="46"/>
      <c r="I312" s="16"/>
      <c r="J312" s="95"/>
      <c r="K312" s="33"/>
      <c r="L312" s="50"/>
      <c r="M312" s="16"/>
      <c r="N312" s="91"/>
    </row>
    <row r="313" spans="1:14" ht="15.75" customHeight="1" x14ac:dyDescent="0.2">
      <c r="A313" s="24"/>
      <c r="B313" s="14"/>
      <c r="C313" s="60"/>
      <c r="D313" s="60"/>
      <c r="E313" s="14"/>
      <c r="F313" s="25"/>
      <c r="G313" s="37"/>
      <c r="H313" s="46"/>
      <c r="I313" s="16"/>
      <c r="J313" s="95"/>
      <c r="K313" s="33"/>
      <c r="L313" s="50"/>
      <c r="M313" s="16"/>
      <c r="N313" s="91"/>
    </row>
    <row r="314" spans="1:14" ht="15.75" customHeight="1" x14ac:dyDescent="0.2">
      <c r="A314" s="24"/>
      <c r="B314" s="14"/>
      <c r="C314" s="60"/>
      <c r="D314" s="60"/>
      <c r="E314" s="14"/>
      <c r="F314" s="25"/>
      <c r="G314" s="37"/>
      <c r="H314" s="46"/>
      <c r="I314" s="16"/>
      <c r="J314" s="95"/>
      <c r="K314" s="33"/>
      <c r="L314" s="50"/>
      <c r="M314" s="16"/>
      <c r="N314" s="91"/>
    </row>
    <row r="315" spans="1:14" ht="15.75" customHeight="1" x14ac:dyDescent="0.2">
      <c r="A315" s="24"/>
      <c r="B315" s="14"/>
      <c r="C315" s="60"/>
      <c r="D315" s="60"/>
      <c r="E315" s="14"/>
      <c r="F315" s="25"/>
      <c r="G315" s="37"/>
      <c r="H315" s="46"/>
      <c r="I315" s="16"/>
      <c r="J315" s="95"/>
      <c r="K315" s="33"/>
      <c r="L315" s="50"/>
      <c r="M315" s="16"/>
      <c r="N315" s="91"/>
    </row>
    <row r="316" spans="1:14" ht="15.75" customHeight="1" x14ac:dyDescent="0.2">
      <c r="A316" s="24"/>
      <c r="B316" s="14"/>
      <c r="C316" s="60"/>
      <c r="D316" s="60"/>
      <c r="E316" s="14"/>
      <c r="F316" s="25"/>
      <c r="G316" s="37"/>
      <c r="H316" s="46"/>
      <c r="I316" s="16"/>
      <c r="J316" s="95"/>
      <c r="K316" s="33"/>
      <c r="L316" s="50"/>
      <c r="M316" s="16"/>
      <c r="N316" s="91"/>
    </row>
    <row r="317" spans="1:14" ht="15.75" customHeight="1" x14ac:dyDescent="0.2">
      <c r="A317" s="24"/>
      <c r="B317" s="14"/>
      <c r="C317" s="60"/>
      <c r="D317" s="60"/>
      <c r="E317" s="14"/>
      <c r="F317" s="25"/>
      <c r="G317" s="37"/>
      <c r="H317" s="46"/>
      <c r="I317" s="16"/>
      <c r="J317" s="95"/>
      <c r="K317" s="33"/>
      <c r="L317" s="50"/>
      <c r="M317" s="16"/>
      <c r="N317" s="91"/>
    </row>
    <row r="318" spans="1:14" ht="15.75" customHeight="1" x14ac:dyDescent="0.2">
      <c r="A318" s="24"/>
      <c r="B318" s="14"/>
      <c r="C318" s="60"/>
      <c r="D318" s="60"/>
      <c r="E318" s="14"/>
      <c r="F318" s="25"/>
      <c r="G318" s="37"/>
      <c r="H318" s="46"/>
      <c r="I318" s="16"/>
      <c r="J318" s="95"/>
      <c r="K318" s="33"/>
      <c r="L318" s="50"/>
      <c r="M318" s="16"/>
      <c r="N318" s="91"/>
    </row>
    <row r="319" spans="1:14" ht="15.75" customHeight="1" x14ac:dyDescent="0.2">
      <c r="A319" s="24"/>
      <c r="B319" s="14"/>
      <c r="C319" s="60"/>
      <c r="D319" s="60"/>
      <c r="E319" s="14"/>
      <c r="F319" s="25"/>
      <c r="G319" s="37"/>
      <c r="H319" s="46"/>
      <c r="I319" s="16"/>
      <c r="J319" s="95"/>
      <c r="K319" s="33"/>
      <c r="L319" s="50"/>
      <c r="M319" s="16"/>
      <c r="N319" s="91"/>
    </row>
    <row r="320" spans="1:14" ht="15.75" customHeight="1" x14ac:dyDescent="0.2">
      <c r="A320" s="24"/>
      <c r="B320" s="14"/>
      <c r="C320" s="60"/>
      <c r="D320" s="60"/>
      <c r="E320" s="14"/>
      <c r="F320" s="25"/>
      <c r="G320" s="37"/>
      <c r="H320" s="46"/>
      <c r="I320" s="16"/>
      <c r="J320" s="95"/>
      <c r="K320" s="33"/>
      <c r="L320" s="50"/>
      <c r="M320" s="16"/>
      <c r="N320" s="91"/>
    </row>
    <row r="321" spans="1:14" ht="15.75" customHeight="1" x14ac:dyDescent="0.2">
      <c r="A321" s="24"/>
      <c r="B321" s="14"/>
      <c r="C321" s="60"/>
      <c r="D321" s="60"/>
      <c r="E321" s="14"/>
      <c r="F321" s="25"/>
      <c r="G321" s="37"/>
      <c r="H321" s="46"/>
      <c r="I321" s="16"/>
      <c r="J321" s="95"/>
      <c r="K321" s="33"/>
      <c r="L321" s="50"/>
      <c r="M321" s="16"/>
      <c r="N321" s="91"/>
    </row>
    <row r="322" spans="1:14" ht="15.75" customHeight="1" x14ac:dyDescent="0.2">
      <c r="A322" s="24"/>
      <c r="B322" s="14"/>
      <c r="C322" s="60"/>
      <c r="D322" s="60"/>
      <c r="E322" s="14"/>
      <c r="F322" s="25"/>
      <c r="G322" s="37"/>
      <c r="H322" s="46"/>
      <c r="I322" s="16"/>
      <c r="J322" s="95"/>
      <c r="K322" s="33"/>
      <c r="L322" s="50"/>
      <c r="M322" s="16"/>
      <c r="N322" s="91"/>
    </row>
    <row r="323" spans="1:14" ht="15.75" customHeight="1" x14ac:dyDescent="0.2">
      <c r="A323" s="24"/>
      <c r="B323" s="14"/>
      <c r="C323" s="60"/>
      <c r="D323" s="60"/>
      <c r="E323" s="14"/>
      <c r="F323" s="25"/>
      <c r="G323" s="37"/>
      <c r="H323" s="46"/>
      <c r="I323" s="16"/>
      <c r="J323" s="95"/>
      <c r="K323" s="33"/>
      <c r="L323" s="50"/>
      <c r="M323" s="16"/>
      <c r="N323" s="91"/>
    </row>
    <row r="324" spans="1:14" ht="15.75" customHeight="1" x14ac:dyDescent="0.2">
      <c r="A324" s="24"/>
      <c r="B324" s="14"/>
      <c r="C324" s="60"/>
      <c r="D324" s="60"/>
      <c r="E324" s="14"/>
      <c r="F324" s="25"/>
      <c r="G324" s="37"/>
      <c r="H324" s="46"/>
      <c r="I324" s="16"/>
      <c r="J324" s="95"/>
      <c r="K324" s="33"/>
      <c r="L324" s="50"/>
      <c r="M324" s="16"/>
      <c r="N324" s="91"/>
    </row>
    <row r="325" spans="1:14" ht="15.75" customHeight="1" x14ac:dyDescent="0.2">
      <c r="A325" s="24"/>
      <c r="B325" s="14"/>
      <c r="C325" s="60"/>
      <c r="D325" s="60"/>
      <c r="E325" s="14"/>
      <c r="F325" s="25"/>
      <c r="G325" s="37"/>
      <c r="H325" s="46"/>
      <c r="I325" s="16"/>
      <c r="J325" s="95"/>
      <c r="K325" s="33"/>
      <c r="L325" s="50"/>
      <c r="M325" s="16"/>
      <c r="N325" s="91"/>
    </row>
    <row r="326" spans="1:14" ht="15.75" customHeight="1" x14ac:dyDescent="0.2">
      <c r="A326" s="24"/>
      <c r="B326" s="14"/>
      <c r="C326" s="60"/>
      <c r="D326" s="60"/>
      <c r="E326" s="14"/>
      <c r="F326" s="25"/>
      <c r="G326" s="37"/>
      <c r="H326" s="46"/>
      <c r="I326" s="16"/>
      <c r="J326" s="95"/>
      <c r="K326" s="33"/>
      <c r="L326" s="50"/>
      <c r="M326" s="16"/>
      <c r="N326" s="91"/>
    </row>
    <row r="327" spans="1:14" ht="15.75" customHeight="1" x14ac:dyDescent="0.2">
      <c r="A327" s="24"/>
      <c r="B327" s="14"/>
      <c r="C327" s="60"/>
      <c r="D327" s="60"/>
      <c r="E327" s="14"/>
      <c r="F327" s="25"/>
      <c r="G327" s="37"/>
      <c r="H327" s="46"/>
      <c r="I327" s="16"/>
      <c r="J327" s="95"/>
      <c r="K327" s="33"/>
      <c r="L327" s="50"/>
      <c r="M327" s="16"/>
      <c r="N327" s="91"/>
    </row>
    <row r="328" spans="1:14" ht="15.75" customHeight="1" x14ac:dyDescent="0.2">
      <c r="A328" s="24"/>
      <c r="B328" s="14"/>
      <c r="C328" s="60"/>
      <c r="D328" s="60"/>
      <c r="E328" s="14"/>
      <c r="F328" s="25"/>
      <c r="G328" s="37"/>
      <c r="H328" s="46"/>
      <c r="I328" s="16"/>
      <c r="J328" s="95"/>
      <c r="K328" s="33"/>
      <c r="L328" s="50"/>
      <c r="M328" s="16"/>
      <c r="N328" s="91"/>
    </row>
    <row r="329" spans="1:14" ht="15.75" customHeight="1" x14ac:dyDescent="0.2">
      <c r="A329" s="24"/>
      <c r="B329" s="14"/>
      <c r="C329" s="60"/>
      <c r="D329" s="60"/>
      <c r="E329" s="14"/>
      <c r="F329" s="25"/>
      <c r="G329" s="37"/>
      <c r="H329" s="46"/>
      <c r="I329" s="16"/>
      <c r="J329" s="95"/>
      <c r="K329" s="33"/>
      <c r="L329" s="50"/>
      <c r="M329" s="16"/>
      <c r="N329" s="91"/>
    </row>
    <row r="330" spans="1:14" ht="15.75" customHeight="1" x14ac:dyDescent="0.2">
      <c r="A330" s="24"/>
      <c r="B330" s="14"/>
      <c r="C330" s="60"/>
      <c r="D330" s="60"/>
      <c r="E330" s="14"/>
      <c r="F330" s="25"/>
      <c r="G330" s="37"/>
      <c r="H330" s="46"/>
      <c r="I330" s="16"/>
      <c r="J330" s="95"/>
      <c r="K330" s="33"/>
      <c r="L330" s="50"/>
      <c r="M330" s="16"/>
      <c r="N330" s="91"/>
    </row>
    <row r="331" spans="1:14" ht="15.75" customHeight="1" x14ac:dyDescent="0.2">
      <c r="A331" s="24"/>
      <c r="B331" s="14"/>
      <c r="C331" s="60"/>
      <c r="D331" s="60"/>
      <c r="E331" s="14"/>
      <c r="F331" s="25"/>
      <c r="G331" s="37"/>
      <c r="H331" s="46"/>
      <c r="I331" s="16"/>
      <c r="J331" s="95"/>
      <c r="K331" s="33"/>
      <c r="L331" s="50"/>
      <c r="M331" s="16"/>
      <c r="N331" s="91"/>
    </row>
    <row r="332" spans="1:14" ht="15.75" customHeight="1" x14ac:dyDescent="0.2">
      <c r="A332" s="24"/>
      <c r="B332" s="14"/>
      <c r="C332" s="60"/>
      <c r="D332" s="60"/>
      <c r="E332" s="14"/>
      <c r="F332" s="25"/>
      <c r="G332" s="37"/>
      <c r="H332" s="46"/>
      <c r="I332" s="16"/>
      <c r="J332" s="95"/>
      <c r="K332" s="33"/>
      <c r="L332" s="50"/>
      <c r="M332" s="16"/>
      <c r="N332" s="91"/>
    </row>
    <row r="333" spans="1:14" ht="15.75" customHeight="1" x14ac:dyDescent="0.2">
      <c r="A333" s="24"/>
      <c r="B333" s="14"/>
      <c r="C333" s="60"/>
      <c r="D333" s="60"/>
      <c r="E333" s="14"/>
      <c r="F333" s="25"/>
      <c r="G333" s="37"/>
      <c r="H333" s="46"/>
      <c r="I333" s="16"/>
      <c r="J333" s="95"/>
      <c r="K333" s="33"/>
      <c r="L333" s="50"/>
      <c r="M333" s="16"/>
      <c r="N333" s="91"/>
    </row>
    <row r="334" spans="1:14" ht="15.75" customHeight="1" x14ac:dyDescent="0.2">
      <c r="A334" s="24"/>
      <c r="B334" s="14"/>
      <c r="C334" s="60"/>
      <c r="D334" s="60"/>
      <c r="E334" s="14"/>
      <c r="F334" s="25"/>
      <c r="G334" s="37"/>
      <c r="H334" s="46"/>
      <c r="I334" s="16"/>
      <c r="J334" s="95"/>
      <c r="K334" s="33"/>
      <c r="L334" s="50"/>
      <c r="M334" s="16"/>
      <c r="N334" s="91"/>
    </row>
    <row r="335" spans="1:14" ht="15.75" customHeight="1" x14ac:dyDescent="0.2">
      <c r="A335" s="24"/>
      <c r="B335" s="14"/>
      <c r="C335" s="60"/>
      <c r="D335" s="60"/>
      <c r="E335" s="14"/>
      <c r="F335" s="25"/>
      <c r="G335" s="37"/>
      <c r="H335" s="46"/>
      <c r="I335" s="16"/>
      <c r="J335" s="95"/>
      <c r="K335" s="33"/>
      <c r="L335" s="50"/>
      <c r="M335" s="16"/>
      <c r="N335" s="91"/>
    </row>
    <row r="336" spans="1:14" ht="15.75" customHeight="1" x14ac:dyDescent="0.2">
      <c r="A336" s="24"/>
      <c r="B336" s="14"/>
      <c r="C336" s="60"/>
      <c r="D336" s="60"/>
      <c r="E336" s="14"/>
      <c r="F336" s="25"/>
      <c r="G336" s="37"/>
      <c r="H336" s="46"/>
      <c r="I336" s="16"/>
      <c r="J336" s="95"/>
      <c r="K336" s="33"/>
      <c r="L336" s="50"/>
      <c r="M336" s="16"/>
      <c r="N336" s="91"/>
    </row>
    <row r="337" spans="1:14" ht="15.75" customHeight="1" x14ac:dyDescent="0.2">
      <c r="A337" s="24"/>
      <c r="B337" s="14"/>
      <c r="C337" s="60"/>
      <c r="D337" s="60"/>
      <c r="E337" s="14"/>
      <c r="F337" s="25"/>
      <c r="G337" s="37"/>
      <c r="H337" s="46"/>
      <c r="I337" s="16"/>
      <c r="J337" s="95"/>
      <c r="K337" s="33"/>
      <c r="L337" s="50"/>
      <c r="M337" s="16"/>
      <c r="N337" s="91"/>
    </row>
    <row r="338" spans="1:14" ht="15.75" customHeight="1" x14ac:dyDescent="0.2">
      <c r="A338" s="24"/>
      <c r="B338" s="14"/>
      <c r="C338" s="60"/>
      <c r="D338" s="60"/>
      <c r="E338" s="14"/>
      <c r="F338" s="25"/>
      <c r="G338" s="37"/>
      <c r="H338" s="46"/>
      <c r="I338" s="16"/>
      <c r="J338" s="95"/>
      <c r="K338" s="33"/>
      <c r="L338" s="50"/>
      <c r="M338" s="16"/>
      <c r="N338" s="91"/>
    </row>
    <row r="339" spans="1:14" ht="15.75" customHeight="1" x14ac:dyDescent="0.2">
      <c r="A339" s="24"/>
      <c r="B339" s="14"/>
      <c r="C339" s="60"/>
      <c r="D339" s="60"/>
      <c r="E339" s="14"/>
      <c r="F339" s="25"/>
      <c r="G339" s="37"/>
      <c r="H339" s="46"/>
      <c r="I339" s="16"/>
      <c r="J339" s="95"/>
      <c r="K339" s="33"/>
      <c r="L339" s="50"/>
      <c r="M339" s="16"/>
      <c r="N339" s="91"/>
    </row>
    <row r="340" spans="1:14" ht="15.75" customHeight="1" x14ac:dyDescent="0.2">
      <c r="A340" s="24"/>
      <c r="B340" s="14"/>
      <c r="C340" s="60"/>
      <c r="D340" s="60"/>
      <c r="E340" s="14"/>
      <c r="F340" s="25"/>
      <c r="G340" s="37"/>
      <c r="H340" s="46"/>
      <c r="I340" s="16"/>
      <c r="J340" s="95"/>
      <c r="K340" s="33"/>
      <c r="L340" s="50"/>
      <c r="M340" s="16"/>
      <c r="N340" s="91"/>
    </row>
    <row r="341" spans="1:14" ht="15.75" customHeight="1" x14ac:dyDescent="0.2">
      <c r="A341" s="24"/>
      <c r="B341" s="14"/>
      <c r="C341" s="60"/>
      <c r="D341" s="60"/>
      <c r="E341" s="14"/>
      <c r="F341" s="25"/>
      <c r="G341" s="37"/>
      <c r="H341" s="46"/>
      <c r="I341" s="16"/>
      <c r="J341" s="95"/>
      <c r="K341" s="33"/>
      <c r="L341" s="50"/>
      <c r="M341" s="16"/>
      <c r="N341" s="91"/>
    </row>
    <row r="342" spans="1:14" ht="15.75" customHeight="1" x14ac:dyDescent="0.2">
      <c r="A342" s="24"/>
      <c r="B342" s="14"/>
      <c r="C342" s="60"/>
      <c r="D342" s="60"/>
      <c r="E342" s="14"/>
      <c r="F342" s="25"/>
      <c r="G342" s="37"/>
      <c r="H342" s="46"/>
      <c r="I342" s="16"/>
      <c r="J342" s="95"/>
      <c r="K342" s="33"/>
      <c r="L342" s="50"/>
      <c r="M342" s="16"/>
      <c r="N342" s="91"/>
    </row>
    <row r="343" spans="1:14" ht="15.75" customHeight="1" x14ac:dyDescent="0.2">
      <c r="A343" s="24"/>
      <c r="B343" s="14"/>
      <c r="C343" s="60"/>
      <c r="D343" s="60"/>
      <c r="E343" s="14"/>
      <c r="F343" s="25"/>
      <c r="G343" s="37"/>
      <c r="H343" s="46"/>
      <c r="I343" s="16"/>
      <c r="J343" s="95"/>
      <c r="K343" s="33"/>
      <c r="L343" s="50"/>
      <c r="M343" s="16"/>
      <c r="N343" s="91"/>
    </row>
    <row r="344" spans="1:14" ht="15.75" customHeight="1" x14ac:dyDescent="0.2">
      <c r="A344" s="24"/>
      <c r="B344" s="14"/>
      <c r="C344" s="60"/>
      <c r="D344" s="60"/>
      <c r="E344" s="14"/>
      <c r="F344" s="25"/>
      <c r="G344" s="37"/>
      <c r="H344" s="46"/>
      <c r="I344" s="16"/>
      <c r="J344" s="95"/>
      <c r="K344" s="33"/>
      <c r="L344" s="50"/>
      <c r="M344" s="16"/>
      <c r="N344" s="91"/>
    </row>
    <row r="345" spans="1:14" ht="15.75" customHeight="1" x14ac:dyDescent="0.2">
      <c r="A345" s="24"/>
      <c r="B345" s="14"/>
      <c r="C345" s="60"/>
      <c r="D345" s="60"/>
      <c r="E345" s="14"/>
      <c r="F345" s="25"/>
      <c r="G345" s="37"/>
      <c r="H345" s="46"/>
      <c r="I345" s="16"/>
      <c r="J345" s="95"/>
      <c r="K345" s="33"/>
      <c r="L345" s="50"/>
      <c r="M345" s="16"/>
      <c r="N345" s="91"/>
    </row>
    <row r="346" spans="1:14" ht="15.75" customHeight="1" x14ac:dyDescent="0.2">
      <c r="A346" s="24"/>
      <c r="B346" s="14"/>
      <c r="C346" s="60"/>
      <c r="D346" s="60"/>
      <c r="E346" s="14"/>
      <c r="F346" s="25"/>
      <c r="G346" s="37"/>
      <c r="H346" s="46"/>
      <c r="I346" s="16"/>
      <c r="J346" s="95"/>
      <c r="K346" s="33"/>
      <c r="L346" s="50"/>
      <c r="M346" s="16"/>
      <c r="N346" s="91"/>
    </row>
    <row r="347" spans="1:14" ht="15.75" customHeight="1" x14ac:dyDescent="0.2">
      <c r="A347" s="24"/>
      <c r="B347" s="14"/>
      <c r="C347" s="60"/>
      <c r="D347" s="60"/>
      <c r="E347" s="14"/>
      <c r="F347" s="25"/>
      <c r="G347" s="37"/>
      <c r="H347" s="46"/>
      <c r="I347" s="16"/>
      <c r="J347" s="95"/>
      <c r="K347" s="33"/>
      <c r="L347" s="50"/>
      <c r="M347" s="16"/>
      <c r="N347" s="91"/>
    </row>
    <row r="348" spans="1:14" ht="15.75" customHeight="1" x14ac:dyDescent="0.2">
      <c r="A348" s="24"/>
      <c r="B348" s="14"/>
      <c r="C348" s="60"/>
      <c r="D348" s="60"/>
      <c r="E348" s="14"/>
      <c r="F348" s="25"/>
      <c r="G348" s="37"/>
      <c r="H348" s="46"/>
      <c r="I348" s="16"/>
      <c r="J348" s="95"/>
      <c r="K348" s="33"/>
      <c r="L348" s="50"/>
      <c r="M348" s="16"/>
      <c r="N348" s="91"/>
    </row>
    <row r="349" spans="1:14" ht="15.75" customHeight="1" x14ac:dyDescent="0.2">
      <c r="A349" s="24"/>
      <c r="B349" s="14"/>
      <c r="C349" s="60"/>
      <c r="D349" s="60"/>
      <c r="E349" s="14"/>
      <c r="F349" s="25"/>
      <c r="G349" s="37"/>
      <c r="H349" s="46"/>
      <c r="I349" s="16"/>
      <c r="J349" s="95"/>
      <c r="K349" s="33"/>
      <c r="L349" s="50"/>
      <c r="M349" s="16"/>
      <c r="N349" s="91"/>
    </row>
    <row r="350" spans="1:14" ht="15.75" customHeight="1" x14ac:dyDescent="0.2">
      <c r="A350" s="24"/>
      <c r="B350" s="14"/>
      <c r="C350" s="60"/>
      <c r="D350" s="60"/>
      <c r="E350" s="14"/>
      <c r="F350" s="25"/>
      <c r="G350" s="37"/>
      <c r="H350" s="46"/>
      <c r="I350" s="16"/>
      <c r="J350" s="95"/>
      <c r="K350" s="33"/>
      <c r="L350" s="50"/>
      <c r="M350" s="16"/>
      <c r="N350" s="91"/>
    </row>
    <row r="351" spans="1:14" ht="15.75" customHeight="1" x14ac:dyDescent="0.2">
      <c r="A351" s="24"/>
      <c r="B351" s="14"/>
      <c r="C351" s="60"/>
      <c r="D351" s="60"/>
      <c r="E351" s="14"/>
      <c r="F351" s="25"/>
      <c r="G351" s="37"/>
      <c r="H351" s="46"/>
      <c r="I351" s="16"/>
      <c r="J351" s="95"/>
      <c r="K351" s="33"/>
      <c r="L351" s="50"/>
      <c r="M351" s="16"/>
      <c r="N351" s="91"/>
    </row>
    <row r="352" spans="1:14" ht="15.75" customHeight="1" x14ac:dyDescent="0.2">
      <c r="A352" s="24"/>
      <c r="B352" s="14"/>
      <c r="C352" s="60"/>
      <c r="D352" s="60"/>
      <c r="E352" s="14"/>
      <c r="F352" s="25"/>
      <c r="G352" s="37"/>
      <c r="H352" s="46"/>
      <c r="I352" s="16"/>
      <c r="J352" s="95"/>
      <c r="K352" s="33"/>
      <c r="L352" s="50"/>
      <c r="M352" s="16"/>
      <c r="N352" s="91"/>
    </row>
    <row r="353" spans="1:14" ht="15.75" customHeight="1" x14ac:dyDescent="0.2">
      <c r="A353" s="24"/>
      <c r="B353" s="14"/>
      <c r="C353" s="60"/>
      <c r="D353" s="60"/>
      <c r="E353" s="14"/>
      <c r="F353" s="25"/>
      <c r="G353" s="37"/>
      <c r="H353" s="46"/>
      <c r="I353" s="16"/>
      <c r="J353" s="95"/>
      <c r="K353" s="33"/>
      <c r="L353" s="50"/>
      <c r="M353" s="16"/>
      <c r="N353" s="91"/>
    </row>
    <row r="354" spans="1:14" ht="15.75" customHeight="1" x14ac:dyDescent="0.2">
      <c r="A354" s="24"/>
      <c r="B354" s="14"/>
      <c r="C354" s="60"/>
      <c r="D354" s="60"/>
      <c r="E354" s="14"/>
      <c r="F354" s="25"/>
      <c r="G354" s="37"/>
      <c r="H354" s="46"/>
      <c r="I354" s="16"/>
      <c r="J354" s="95"/>
      <c r="K354" s="33"/>
      <c r="L354" s="50"/>
      <c r="M354" s="16"/>
      <c r="N354" s="91"/>
    </row>
    <row r="355" spans="1:14" ht="15.75" customHeight="1" x14ac:dyDescent="0.2">
      <c r="A355" s="24"/>
      <c r="B355" s="14"/>
      <c r="C355" s="60"/>
      <c r="D355" s="60"/>
      <c r="E355" s="14"/>
      <c r="F355" s="25"/>
      <c r="G355" s="37"/>
      <c r="H355" s="46"/>
      <c r="I355" s="16"/>
      <c r="J355" s="95"/>
      <c r="K355" s="33"/>
      <c r="L355" s="50"/>
      <c r="M355" s="16"/>
      <c r="N355" s="91"/>
    </row>
    <row r="356" spans="1:14" ht="15.75" customHeight="1" x14ac:dyDescent="0.2">
      <c r="A356" s="24"/>
      <c r="B356" s="14"/>
      <c r="C356" s="60"/>
      <c r="D356" s="60"/>
      <c r="E356" s="14"/>
      <c r="F356" s="25"/>
      <c r="G356" s="37"/>
      <c r="H356" s="46"/>
      <c r="I356" s="16"/>
      <c r="J356" s="95"/>
      <c r="K356" s="33"/>
      <c r="L356" s="50"/>
      <c r="M356" s="16"/>
      <c r="N356" s="91"/>
    </row>
    <row r="357" spans="1:14" ht="15.75" customHeight="1" x14ac:dyDescent="0.2">
      <c r="A357" s="24"/>
      <c r="B357" s="14"/>
      <c r="C357" s="60"/>
      <c r="D357" s="60"/>
      <c r="E357" s="14"/>
      <c r="F357" s="25"/>
      <c r="G357" s="37"/>
      <c r="H357" s="46"/>
      <c r="I357" s="16"/>
      <c r="J357" s="95"/>
      <c r="K357" s="33"/>
      <c r="L357" s="50"/>
      <c r="M357" s="16"/>
      <c r="N357" s="91"/>
    </row>
    <row r="358" spans="1:14" ht="15.75" customHeight="1" x14ac:dyDescent="0.2">
      <c r="A358" s="24"/>
      <c r="B358" s="14"/>
      <c r="C358" s="60"/>
      <c r="D358" s="60"/>
      <c r="E358" s="14"/>
      <c r="F358" s="25"/>
      <c r="G358" s="37"/>
      <c r="H358" s="46"/>
      <c r="I358" s="16"/>
      <c r="J358" s="95"/>
      <c r="K358" s="33"/>
      <c r="L358" s="50"/>
      <c r="M358" s="16"/>
      <c r="N358" s="91"/>
    </row>
    <row r="359" spans="1:14" ht="15.75" customHeight="1" x14ac:dyDescent="0.2">
      <c r="A359" s="24"/>
      <c r="B359" s="14"/>
      <c r="C359" s="60"/>
      <c r="D359" s="60"/>
      <c r="E359" s="14"/>
      <c r="F359" s="25"/>
      <c r="G359" s="37"/>
      <c r="H359" s="46"/>
      <c r="I359" s="16"/>
      <c r="J359" s="95"/>
      <c r="K359" s="33"/>
      <c r="L359" s="50"/>
      <c r="M359" s="16"/>
      <c r="N359" s="91"/>
    </row>
    <row r="360" spans="1:14" ht="15.75" customHeight="1" x14ac:dyDescent="0.2">
      <c r="A360" s="24"/>
      <c r="B360" s="14"/>
      <c r="C360" s="60"/>
      <c r="D360" s="60"/>
      <c r="E360" s="14"/>
      <c r="F360" s="25"/>
      <c r="G360" s="37"/>
      <c r="H360" s="46"/>
      <c r="I360" s="16"/>
      <c r="J360" s="95"/>
      <c r="K360" s="33"/>
      <c r="L360" s="50"/>
      <c r="M360" s="16"/>
      <c r="N360" s="91"/>
    </row>
    <row r="361" spans="1:14" ht="15.75" customHeight="1" x14ac:dyDescent="0.2">
      <c r="A361" s="24"/>
      <c r="B361" s="14"/>
      <c r="C361" s="60"/>
      <c r="D361" s="60"/>
      <c r="E361" s="14"/>
      <c r="F361" s="25"/>
      <c r="G361" s="37"/>
      <c r="H361" s="46"/>
      <c r="I361" s="16"/>
      <c r="J361" s="95"/>
      <c r="K361" s="33"/>
      <c r="L361" s="50"/>
      <c r="M361" s="16"/>
      <c r="N361" s="91"/>
    </row>
    <row r="362" spans="1:14" ht="15.75" customHeight="1" x14ac:dyDescent="0.2">
      <c r="A362" s="24"/>
      <c r="B362" s="14"/>
      <c r="C362" s="60"/>
      <c r="D362" s="60"/>
      <c r="E362" s="14"/>
      <c r="F362" s="25"/>
      <c r="G362" s="37"/>
      <c r="H362" s="46"/>
      <c r="I362" s="16"/>
      <c r="J362" s="95"/>
      <c r="K362" s="33"/>
      <c r="L362" s="50"/>
      <c r="M362" s="16"/>
      <c r="N362" s="91"/>
    </row>
    <row r="363" spans="1:14" ht="15.75" customHeight="1" x14ac:dyDescent="0.2">
      <c r="A363" s="24"/>
      <c r="B363" s="14"/>
      <c r="C363" s="60"/>
      <c r="D363" s="60"/>
      <c r="E363" s="14"/>
      <c r="F363" s="25"/>
      <c r="G363" s="37"/>
      <c r="H363" s="46"/>
      <c r="I363" s="16"/>
      <c r="J363" s="95"/>
      <c r="K363" s="33"/>
      <c r="L363" s="50"/>
      <c r="M363" s="16"/>
      <c r="N363" s="91"/>
    </row>
    <row r="364" spans="1:14" ht="15.75" customHeight="1" x14ac:dyDescent="0.2">
      <c r="A364" s="24"/>
      <c r="B364" s="14"/>
      <c r="C364" s="60"/>
      <c r="D364" s="60"/>
      <c r="E364" s="14"/>
      <c r="F364" s="25"/>
      <c r="G364" s="37"/>
      <c r="H364" s="46"/>
      <c r="I364" s="16"/>
      <c r="J364" s="95"/>
      <c r="K364" s="33"/>
      <c r="L364" s="50"/>
      <c r="M364" s="16"/>
      <c r="N364" s="91"/>
    </row>
    <row r="365" spans="1:14" ht="15.75" customHeight="1" x14ac:dyDescent="0.2">
      <c r="A365" s="24"/>
      <c r="B365" s="14"/>
      <c r="C365" s="60"/>
      <c r="D365" s="60"/>
      <c r="E365" s="14"/>
      <c r="F365" s="25"/>
      <c r="G365" s="37"/>
      <c r="H365" s="46"/>
      <c r="I365" s="16"/>
      <c r="J365" s="95"/>
      <c r="K365" s="33"/>
      <c r="L365" s="50"/>
      <c r="M365" s="16"/>
      <c r="N365" s="91"/>
    </row>
    <row r="366" spans="1:14" ht="15.75" customHeight="1" x14ac:dyDescent="0.2">
      <c r="A366" s="24"/>
      <c r="B366" s="14"/>
      <c r="C366" s="60"/>
      <c r="D366" s="60"/>
      <c r="E366" s="14"/>
      <c r="F366" s="25"/>
      <c r="G366" s="37"/>
      <c r="H366" s="46"/>
      <c r="I366" s="16"/>
      <c r="J366" s="95"/>
      <c r="K366" s="33"/>
      <c r="L366" s="50"/>
      <c r="M366" s="16"/>
      <c r="N366" s="91"/>
    </row>
    <row r="367" spans="1:14" ht="15.75" customHeight="1" x14ac:dyDescent="0.2">
      <c r="A367" s="24"/>
      <c r="B367" s="14"/>
      <c r="C367" s="60"/>
      <c r="D367" s="60"/>
      <c r="E367" s="14"/>
      <c r="F367" s="25"/>
      <c r="G367" s="37"/>
      <c r="H367" s="46"/>
      <c r="I367" s="16"/>
      <c r="J367" s="95"/>
      <c r="K367" s="33"/>
      <c r="L367" s="50"/>
      <c r="M367" s="16"/>
      <c r="N367" s="91"/>
    </row>
    <row r="368" spans="1:14" ht="15.75" customHeight="1" x14ac:dyDescent="0.2">
      <c r="A368" s="24"/>
      <c r="B368" s="14"/>
      <c r="C368" s="60"/>
      <c r="D368" s="60"/>
      <c r="E368" s="14"/>
      <c r="F368" s="25"/>
      <c r="G368" s="37"/>
      <c r="H368" s="46"/>
      <c r="I368" s="16"/>
      <c r="J368" s="95"/>
      <c r="K368" s="33"/>
      <c r="L368" s="50"/>
      <c r="M368" s="16"/>
      <c r="N368" s="91"/>
    </row>
    <row r="369" spans="1:14" ht="15.75" customHeight="1" x14ac:dyDescent="0.2">
      <c r="A369" s="24"/>
      <c r="B369" s="14"/>
      <c r="C369" s="60"/>
      <c r="D369" s="60"/>
      <c r="E369" s="14"/>
      <c r="F369" s="25"/>
      <c r="G369" s="37"/>
      <c r="H369" s="46"/>
      <c r="I369" s="16"/>
      <c r="J369" s="95"/>
      <c r="K369" s="33"/>
      <c r="L369" s="50"/>
      <c r="M369" s="16"/>
      <c r="N369" s="91"/>
    </row>
    <row r="370" spans="1:14" ht="15.75" customHeight="1" x14ac:dyDescent="0.2">
      <c r="A370" s="24"/>
      <c r="B370" s="14"/>
      <c r="C370" s="60"/>
      <c r="D370" s="60"/>
      <c r="E370" s="14"/>
      <c r="F370" s="25"/>
      <c r="G370" s="37"/>
      <c r="H370" s="46"/>
      <c r="I370" s="16"/>
      <c r="J370" s="95"/>
      <c r="K370" s="33"/>
      <c r="L370" s="50"/>
      <c r="M370" s="16"/>
      <c r="N370" s="91"/>
    </row>
    <row r="371" spans="1:14" ht="15.75" customHeight="1" x14ac:dyDescent="0.2">
      <c r="A371" s="24"/>
      <c r="B371" s="14"/>
      <c r="C371" s="60"/>
      <c r="D371" s="60"/>
      <c r="E371" s="14"/>
      <c r="F371" s="25"/>
      <c r="G371" s="37"/>
      <c r="H371" s="46"/>
      <c r="I371" s="16"/>
      <c r="J371" s="95"/>
      <c r="K371" s="33"/>
      <c r="L371" s="50"/>
      <c r="M371" s="16"/>
      <c r="N371" s="91"/>
    </row>
    <row r="372" spans="1:14" ht="15.75" customHeight="1" x14ac:dyDescent="0.2">
      <c r="A372" s="24"/>
      <c r="B372" s="14"/>
      <c r="C372" s="60"/>
      <c r="D372" s="60"/>
      <c r="E372" s="14"/>
      <c r="F372" s="25"/>
      <c r="G372" s="37"/>
      <c r="H372" s="46"/>
      <c r="I372" s="16"/>
      <c r="J372" s="95"/>
      <c r="K372" s="33"/>
      <c r="L372" s="50"/>
      <c r="M372" s="16"/>
      <c r="N372" s="91"/>
    </row>
    <row r="373" spans="1:14" ht="15.75" customHeight="1" x14ac:dyDescent="0.2">
      <c r="A373" s="24"/>
      <c r="B373" s="14"/>
      <c r="C373" s="60"/>
      <c r="D373" s="60"/>
      <c r="E373" s="14"/>
      <c r="F373" s="25"/>
      <c r="G373" s="37"/>
      <c r="H373" s="46"/>
      <c r="I373" s="16"/>
      <c r="J373" s="95"/>
      <c r="K373" s="33"/>
      <c r="L373" s="50"/>
      <c r="M373" s="16"/>
      <c r="N373" s="91"/>
    </row>
    <row r="374" spans="1:14" ht="15.75" customHeight="1" x14ac:dyDescent="0.2">
      <c r="A374" s="24"/>
      <c r="B374" s="14"/>
      <c r="C374" s="60"/>
      <c r="D374" s="60"/>
      <c r="E374" s="14"/>
      <c r="F374" s="25"/>
      <c r="G374" s="37"/>
      <c r="H374" s="46"/>
      <c r="I374" s="16"/>
      <c r="J374" s="95"/>
      <c r="K374" s="33"/>
      <c r="L374" s="50"/>
      <c r="M374" s="16"/>
      <c r="N374" s="91"/>
    </row>
    <row r="375" spans="1:14" ht="15.75" customHeight="1" x14ac:dyDescent="0.2">
      <c r="A375" s="24"/>
      <c r="B375" s="14"/>
      <c r="C375" s="60"/>
      <c r="D375" s="60"/>
      <c r="E375" s="14"/>
      <c r="F375" s="25"/>
      <c r="G375" s="37"/>
      <c r="H375" s="46"/>
      <c r="I375" s="16"/>
      <c r="J375" s="95"/>
      <c r="K375" s="33"/>
      <c r="L375" s="50"/>
      <c r="M375" s="16"/>
      <c r="N375" s="91"/>
    </row>
    <row r="376" spans="1:14" ht="15.75" customHeight="1" x14ac:dyDescent="0.2">
      <c r="A376" s="24"/>
      <c r="B376" s="14"/>
      <c r="C376" s="60"/>
      <c r="D376" s="60"/>
      <c r="E376" s="14"/>
      <c r="F376" s="25"/>
      <c r="G376" s="37"/>
      <c r="H376" s="46"/>
      <c r="I376" s="16"/>
      <c r="J376" s="95"/>
      <c r="K376" s="33"/>
      <c r="L376" s="50"/>
      <c r="M376" s="16"/>
      <c r="N376" s="91"/>
    </row>
    <row r="377" spans="1:14" ht="15.75" customHeight="1" x14ac:dyDescent="0.2">
      <c r="A377" s="24"/>
      <c r="B377" s="14"/>
      <c r="C377" s="60"/>
      <c r="D377" s="60"/>
      <c r="E377" s="14"/>
      <c r="F377" s="25"/>
      <c r="G377" s="37"/>
      <c r="H377" s="46"/>
      <c r="I377" s="16"/>
      <c r="J377" s="95"/>
      <c r="K377" s="33"/>
      <c r="L377" s="50"/>
      <c r="M377" s="16"/>
      <c r="N377" s="91"/>
    </row>
    <row r="378" spans="1:14" ht="15.75" customHeight="1" x14ac:dyDescent="0.2">
      <c r="A378" s="24"/>
      <c r="B378" s="14"/>
      <c r="C378" s="60"/>
      <c r="D378" s="60"/>
      <c r="E378" s="14"/>
      <c r="F378" s="25"/>
      <c r="G378" s="37"/>
      <c r="H378" s="46"/>
      <c r="I378" s="16"/>
      <c r="J378" s="95"/>
      <c r="K378" s="33"/>
      <c r="L378" s="50"/>
      <c r="M378" s="16"/>
      <c r="N378" s="91"/>
    </row>
    <row r="379" spans="1:14" ht="15.75" customHeight="1" x14ac:dyDescent="0.2">
      <c r="A379" s="24"/>
      <c r="B379" s="14"/>
      <c r="C379" s="60"/>
      <c r="D379" s="60"/>
      <c r="E379" s="14"/>
      <c r="F379" s="25"/>
      <c r="G379" s="37"/>
      <c r="H379" s="46"/>
      <c r="I379" s="16"/>
      <c r="J379" s="95"/>
      <c r="K379" s="33"/>
      <c r="L379" s="50"/>
      <c r="M379" s="16"/>
      <c r="N379" s="91"/>
    </row>
    <row r="380" spans="1:14" ht="15.75" customHeight="1" x14ac:dyDescent="0.2">
      <c r="A380" s="24"/>
      <c r="B380" s="14"/>
      <c r="C380" s="60"/>
      <c r="D380" s="60"/>
      <c r="E380" s="14"/>
      <c r="F380" s="25"/>
      <c r="G380" s="37"/>
      <c r="H380" s="46"/>
      <c r="I380" s="16"/>
      <c r="J380" s="95"/>
      <c r="K380" s="33"/>
      <c r="L380" s="50"/>
      <c r="M380" s="16"/>
      <c r="N380" s="91"/>
    </row>
    <row r="381" spans="1:14" ht="15.75" customHeight="1" x14ac:dyDescent="0.2">
      <c r="A381" s="24"/>
      <c r="B381" s="14"/>
      <c r="C381" s="60"/>
      <c r="D381" s="60"/>
      <c r="E381" s="14"/>
      <c r="F381" s="25"/>
      <c r="G381" s="37"/>
      <c r="H381" s="46"/>
      <c r="I381" s="16"/>
      <c r="J381" s="95"/>
      <c r="K381" s="33"/>
      <c r="L381" s="50"/>
      <c r="M381" s="16"/>
      <c r="N381" s="91"/>
    </row>
    <row r="382" spans="1:14" ht="15.75" customHeight="1" x14ac:dyDescent="0.2">
      <c r="A382" s="24"/>
      <c r="B382" s="14"/>
      <c r="C382" s="60"/>
      <c r="D382" s="60"/>
      <c r="E382" s="14"/>
      <c r="F382" s="25"/>
      <c r="G382" s="37"/>
      <c r="H382" s="46"/>
      <c r="I382" s="16"/>
      <c r="J382" s="95"/>
      <c r="K382" s="33"/>
      <c r="L382" s="50"/>
      <c r="M382" s="16"/>
      <c r="N382" s="91"/>
    </row>
    <row r="383" spans="1:14" ht="15.75" customHeight="1" x14ac:dyDescent="0.2">
      <c r="A383" s="24"/>
      <c r="B383" s="14"/>
      <c r="C383" s="60"/>
      <c r="D383" s="60"/>
      <c r="E383" s="14"/>
      <c r="F383" s="25"/>
      <c r="G383" s="37"/>
      <c r="H383" s="46"/>
      <c r="I383" s="16"/>
      <c r="J383" s="95"/>
      <c r="K383" s="33"/>
      <c r="L383" s="50"/>
      <c r="M383" s="16"/>
      <c r="N383" s="91"/>
    </row>
    <row r="384" spans="1:14" ht="15.75" customHeight="1" x14ac:dyDescent="0.2">
      <c r="A384" s="24"/>
      <c r="B384" s="14"/>
      <c r="C384" s="60"/>
      <c r="D384" s="60"/>
      <c r="E384" s="14"/>
      <c r="F384" s="25"/>
      <c r="G384" s="37"/>
      <c r="H384" s="46"/>
      <c r="I384" s="16"/>
      <c r="J384" s="95"/>
      <c r="K384" s="33"/>
      <c r="L384" s="50"/>
      <c r="M384" s="16"/>
      <c r="N384" s="91"/>
    </row>
    <row r="385" spans="1:14" ht="15.75" customHeight="1" x14ac:dyDescent="0.2">
      <c r="A385" s="24"/>
      <c r="B385" s="14"/>
      <c r="C385" s="60"/>
      <c r="D385" s="60"/>
      <c r="E385" s="14"/>
      <c r="F385" s="25"/>
      <c r="G385" s="37"/>
      <c r="H385" s="46"/>
      <c r="I385" s="16"/>
      <c r="J385" s="95"/>
      <c r="K385" s="33"/>
      <c r="L385" s="50"/>
      <c r="M385" s="16"/>
      <c r="N385" s="91"/>
    </row>
    <row r="386" spans="1:14" ht="15.75" customHeight="1" x14ac:dyDescent="0.2">
      <c r="A386" s="24"/>
      <c r="B386" s="14"/>
      <c r="C386" s="60"/>
      <c r="D386" s="60"/>
      <c r="E386" s="14"/>
      <c r="F386" s="25"/>
      <c r="G386" s="37"/>
      <c r="H386" s="46"/>
      <c r="I386" s="16"/>
      <c r="J386" s="95"/>
      <c r="K386" s="33"/>
      <c r="L386" s="50"/>
      <c r="M386" s="16"/>
      <c r="N386" s="91"/>
    </row>
    <row r="387" spans="1:14" ht="15.75" customHeight="1" x14ac:dyDescent="0.2">
      <c r="A387" s="24"/>
      <c r="B387" s="14"/>
      <c r="C387" s="60"/>
      <c r="D387" s="60"/>
      <c r="E387" s="14"/>
      <c r="F387" s="25"/>
      <c r="G387" s="37"/>
      <c r="H387" s="46"/>
      <c r="I387" s="16"/>
      <c r="J387" s="95"/>
      <c r="K387" s="33"/>
      <c r="L387" s="50"/>
      <c r="M387" s="16"/>
      <c r="N387" s="91"/>
    </row>
    <row r="388" spans="1:14" ht="15.75" customHeight="1" x14ac:dyDescent="0.2">
      <c r="A388" s="24"/>
      <c r="B388" s="14"/>
      <c r="C388" s="60"/>
      <c r="D388" s="60"/>
      <c r="E388" s="14"/>
      <c r="F388" s="25"/>
      <c r="G388" s="37"/>
      <c r="H388" s="46"/>
      <c r="I388" s="16"/>
      <c r="J388" s="95"/>
      <c r="K388" s="33"/>
      <c r="L388" s="50"/>
      <c r="M388" s="16"/>
      <c r="N388" s="91"/>
    </row>
    <row r="389" spans="1:14" ht="15.75" customHeight="1" x14ac:dyDescent="0.2">
      <c r="A389" s="24"/>
      <c r="B389" s="14"/>
      <c r="C389" s="60"/>
      <c r="D389" s="60"/>
      <c r="E389" s="14"/>
      <c r="F389" s="25"/>
      <c r="G389" s="37"/>
      <c r="H389" s="46"/>
      <c r="I389" s="16"/>
      <c r="J389" s="95"/>
      <c r="K389" s="33"/>
      <c r="L389" s="50"/>
      <c r="M389" s="16"/>
      <c r="N389" s="91"/>
    </row>
    <row r="390" spans="1:14" ht="15.75" customHeight="1" x14ac:dyDescent="0.2">
      <c r="A390" s="24"/>
      <c r="B390" s="14"/>
      <c r="C390" s="60"/>
      <c r="D390" s="60"/>
      <c r="E390" s="14"/>
      <c r="F390" s="25"/>
      <c r="G390" s="37"/>
      <c r="H390" s="46"/>
      <c r="I390" s="16"/>
      <c r="J390" s="95"/>
      <c r="K390" s="33"/>
      <c r="L390" s="50"/>
      <c r="M390" s="16"/>
      <c r="N390" s="91"/>
    </row>
    <row r="391" spans="1:14" ht="15.75" customHeight="1" x14ac:dyDescent="0.2">
      <c r="A391" s="24"/>
      <c r="B391" s="14"/>
      <c r="C391" s="60"/>
      <c r="D391" s="60"/>
      <c r="E391" s="14"/>
      <c r="F391" s="25"/>
      <c r="G391" s="37"/>
      <c r="H391" s="46"/>
      <c r="I391" s="16"/>
      <c r="J391" s="95"/>
      <c r="K391" s="33"/>
      <c r="L391" s="50"/>
      <c r="M391" s="16"/>
      <c r="N391" s="91"/>
    </row>
    <row r="392" spans="1:14" ht="15.75" customHeight="1" x14ac:dyDescent="0.2">
      <c r="A392" s="24"/>
      <c r="B392" s="14"/>
      <c r="C392" s="60"/>
      <c r="D392" s="60"/>
      <c r="E392" s="14"/>
      <c r="F392" s="25"/>
      <c r="G392" s="37"/>
      <c r="H392" s="46"/>
      <c r="I392" s="16"/>
      <c r="J392" s="95"/>
      <c r="K392" s="33"/>
      <c r="L392" s="50"/>
      <c r="M392" s="16"/>
      <c r="N392" s="91"/>
    </row>
    <row r="393" spans="1:14" ht="15.75" customHeight="1" x14ac:dyDescent="0.2">
      <c r="A393" s="24"/>
      <c r="B393" s="14"/>
      <c r="C393" s="60"/>
      <c r="D393" s="60"/>
      <c r="E393" s="14"/>
      <c r="F393" s="25"/>
      <c r="G393" s="37"/>
      <c r="H393" s="46"/>
      <c r="I393" s="16"/>
      <c r="J393" s="95"/>
      <c r="K393" s="33"/>
      <c r="L393" s="50"/>
      <c r="M393" s="16"/>
      <c r="N393" s="91"/>
    </row>
    <row r="394" spans="1:14" ht="15.75" customHeight="1" x14ac:dyDescent="0.2">
      <c r="A394" s="24"/>
      <c r="B394" s="14"/>
      <c r="C394" s="60"/>
      <c r="D394" s="60"/>
      <c r="E394" s="14"/>
      <c r="F394" s="25"/>
      <c r="G394" s="37"/>
      <c r="H394" s="46"/>
      <c r="I394" s="16"/>
      <c r="J394" s="95"/>
      <c r="K394" s="33"/>
      <c r="L394" s="50"/>
      <c r="M394" s="16"/>
      <c r="N394" s="91"/>
    </row>
    <row r="395" spans="1:14" ht="15.75" customHeight="1" x14ac:dyDescent="0.2">
      <c r="A395" s="24"/>
      <c r="B395" s="14"/>
      <c r="C395" s="60"/>
      <c r="D395" s="60"/>
      <c r="E395" s="14"/>
      <c r="F395" s="25"/>
      <c r="G395" s="37"/>
      <c r="H395" s="46"/>
      <c r="I395" s="16"/>
      <c r="J395" s="95"/>
      <c r="K395" s="33"/>
      <c r="L395" s="50"/>
      <c r="M395" s="16"/>
      <c r="N395" s="91"/>
    </row>
    <row r="396" spans="1:14" ht="15.75" customHeight="1" x14ac:dyDescent="0.2">
      <c r="A396" s="24"/>
      <c r="B396" s="14"/>
      <c r="C396" s="60"/>
      <c r="D396" s="60"/>
      <c r="E396" s="14"/>
      <c r="F396" s="25"/>
      <c r="G396" s="37"/>
      <c r="H396" s="46"/>
      <c r="I396" s="16"/>
      <c r="J396" s="95"/>
      <c r="K396" s="33"/>
      <c r="L396" s="50"/>
      <c r="M396" s="16"/>
      <c r="N396" s="91"/>
    </row>
    <row r="397" spans="1:14" ht="15.75" customHeight="1" x14ac:dyDescent="0.2">
      <c r="A397" s="24"/>
      <c r="B397" s="14"/>
      <c r="C397" s="60"/>
      <c r="D397" s="60"/>
      <c r="E397" s="14"/>
      <c r="F397" s="25"/>
      <c r="G397" s="37"/>
      <c r="H397" s="46"/>
      <c r="I397" s="16"/>
      <c r="J397" s="95"/>
      <c r="K397" s="33"/>
      <c r="L397" s="50"/>
      <c r="M397" s="16"/>
      <c r="N397" s="91"/>
    </row>
    <row r="398" spans="1:14" ht="15.75" customHeight="1" x14ac:dyDescent="0.2">
      <c r="A398" s="24"/>
      <c r="B398" s="14"/>
      <c r="C398" s="60"/>
      <c r="D398" s="60"/>
      <c r="E398" s="14"/>
      <c r="F398" s="25"/>
      <c r="G398" s="37"/>
      <c r="H398" s="46"/>
      <c r="I398" s="16"/>
      <c r="J398" s="95"/>
      <c r="K398" s="33"/>
      <c r="L398" s="50"/>
      <c r="M398" s="16"/>
      <c r="N398" s="91"/>
    </row>
    <row r="399" spans="1:14" ht="15.75" customHeight="1" x14ac:dyDescent="0.2">
      <c r="A399" s="24"/>
      <c r="B399" s="14"/>
      <c r="C399" s="60"/>
      <c r="D399" s="60"/>
      <c r="E399" s="14"/>
      <c r="F399" s="25"/>
      <c r="G399" s="37"/>
      <c r="H399" s="46"/>
      <c r="I399" s="16"/>
      <c r="J399" s="95"/>
      <c r="K399" s="33"/>
      <c r="L399" s="50"/>
      <c r="M399" s="16"/>
      <c r="N399" s="91"/>
    </row>
    <row r="400" spans="1:14" ht="15.75" customHeight="1" x14ac:dyDescent="0.2">
      <c r="A400" s="24"/>
      <c r="B400" s="14"/>
      <c r="C400" s="60"/>
      <c r="D400" s="60"/>
      <c r="E400" s="14"/>
      <c r="F400" s="25"/>
      <c r="G400" s="37"/>
      <c r="H400" s="46"/>
      <c r="I400" s="16"/>
      <c r="J400" s="95"/>
      <c r="K400" s="33"/>
      <c r="L400" s="50"/>
      <c r="M400" s="16"/>
      <c r="N400" s="91"/>
    </row>
    <row r="401" spans="1:14" ht="15.75" customHeight="1" x14ac:dyDescent="0.2">
      <c r="A401" s="24"/>
      <c r="B401" s="14"/>
      <c r="C401" s="60"/>
      <c r="D401" s="60"/>
      <c r="E401" s="14"/>
      <c r="F401" s="25"/>
      <c r="G401" s="37"/>
      <c r="H401" s="46"/>
      <c r="I401" s="16"/>
      <c r="J401" s="95"/>
      <c r="K401" s="33"/>
      <c r="L401" s="50"/>
      <c r="M401" s="16"/>
      <c r="N401" s="91"/>
    </row>
    <row r="402" spans="1:14" ht="15.75" customHeight="1" x14ac:dyDescent="0.2">
      <c r="A402" s="24"/>
      <c r="B402" s="14"/>
      <c r="C402" s="60"/>
      <c r="D402" s="60"/>
      <c r="E402" s="14"/>
      <c r="F402" s="25"/>
      <c r="G402" s="37"/>
      <c r="H402" s="46"/>
      <c r="I402" s="16"/>
      <c r="J402" s="95"/>
      <c r="K402" s="33"/>
      <c r="L402" s="50"/>
      <c r="M402" s="16"/>
      <c r="N402" s="91"/>
    </row>
    <row r="403" spans="1:14" ht="15.75" customHeight="1" x14ac:dyDescent="0.2">
      <c r="A403" s="24"/>
      <c r="B403" s="14"/>
      <c r="C403" s="60"/>
      <c r="D403" s="60"/>
      <c r="E403" s="14"/>
      <c r="F403" s="25"/>
      <c r="G403" s="37"/>
      <c r="H403" s="46"/>
      <c r="I403" s="16"/>
      <c r="J403" s="95"/>
      <c r="K403" s="33"/>
      <c r="L403" s="50"/>
      <c r="M403" s="16"/>
      <c r="N403" s="91"/>
    </row>
    <row r="404" spans="1:14" ht="15.75" customHeight="1" x14ac:dyDescent="0.2">
      <c r="A404" s="24"/>
      <c r="B404" s="14"/>
      <c r="C404" s="60"/>
      <c r="D404" s="60"/>
      <c r="E404" s="14"/>
      <c r="F404" s="25"/>
      <c r="G404" s="37"/>
      <c r="H404" s="46"/>
      <c r="I404" s="16"/>
      <c r="J404" s="95"/>
      <c r="K404" s="33"/>
      <c r="L404" s="50"/>
      <c r="M404" s="16"/>
      <c r="N404" s="91"/>
    </row>
    <row r="405" spans="1:14" ht="15.75" customHeight="1" x14ac:dyDescent="0.2">
      <c r="A405" s="24"/>
      <c r="B405" s="14"/>
      <c r="C405" s="60"/>
      <c r="D405" s="60"/>
      <c r="E405" s="14"/>
      <c r="F405" s="25"/>
      <c r="G405" s="37"/>
      <c r="H405" s="46"/>
      <c r="I405" s="16"/>
      <c r="J405" s="95"/>
      <c r="K405" s="33"/>
      <c r="L405" s="50"/>
      <c r="M405" s="16"/>
      <c r="N405" s="91"/>
    </row>
    <row r="406" spans="1:14" ht="15.75" customHeight="1" x14ac:dyDescent="0.2">
      <c r="A406" s="24"/>
      <c r="B406" s="14"/>
      <c r="C406" s="60"/>
      <c r="D406" s="60"/>
      <c r="E406" s="14"/>
      <c r="F406" s="25"/>
      <c r="G406" s="37"/>
      <c r="H406" s="46"/>
      <c r="I406" s="45"/>
      <c r="J406" s="95"/>
      <c r="K406" s="33"/>
      <c r="L406" s="50"/>
      <c r="M406" s="45"/>
      <c r="N406" s="91"/>
    </row>
    <row r="407" spans="1:14" ht="15.75" customHeight="1" x14ac:dyDescent="0.2">
      <c r="A407" s="24"/>
      <c r="B407" s="14"/>
      <c r="C407" s="60"/>
      <c r="D407" s="60"/>
      <c r="E407" s="14"/>
      <c r="F407" s="25"/>
      <c r="G407" s="37"/>
      <c r="H407" s="46"/>
      <c r="I407" s="45"/>
      <c r="J407" s="95"/>
      <c r="K407" s="33"/>
      <c r="L407" s="50"/>
      <c r="M407" s="45"/>
      <c r="N407" s="91"/>
    </row>
    <row r="408" spans="1:14" ht="15.75" customHeight="1" x14ac:dyDescent="0.2">
      <c r="A408" s="24"/>
      <c r="B408" s="14"/>
      <c r="C408" s="60"/>
      <c r="D408" s="60"/>
      <c r="E408" s="14"/>
      <c r="F408" s="25"/>
      <c r="G408" s="37"/>
      <c r="H408" s="46"/>
      <c r="I408" s="16"/>
      <c r="J408" s="95"/>
      <c r="K408" s="33"/>
      <c r="L408" s="50"/>
      <c r="M408" s="16"/>
      <c r="N408" s="91"/>
    </row>
    <row r="409" spans="1:14" ht="15.75" customHeight="1" x14ac:dyDescent="0.2">
      <c r="A409" s="24"/>
      <c r="B409" s="14"/>
      <c r="C409" s="60"/>
      <c r="D409" s="60"/>
      <c r="E409" s="14"/>
      <c r="F409" s="25"/>
      <c r="G409" s="37"/>
      <c r="H409" s="46"/>
      <c r="I409" s="16"/>
      <c r="J409" s="95"/>
      <c r="K409" s="33"/>
      <c r="L409" s="50"/>
      <c r="M409" s="16"/>
      <c r="N409" s="91"/>
    </row>
    <row r="410" spans="1:14" ht="15.75" customHeight="1" x14ac:dyDescent="0.2">
      <c r="A410" s="24"/>
      <c r="B410" s="14"/>
      <c r="C410" s="60"/>
      <c r="D410" s="60"/>
      <c r="E410" s="14"/>
      <c r="F410" s="25"/>
      <c r="G410" s="37"/>
      <c r="H410" s="46"/>
      <c r="I410" s="16"/>
      <c r="J410" s="95"/>
      <c r="K410" s="33"/>
      <c r="L410" s="50"/>
      <c r="M410" s="16"/>
      <c r="N410" s="91"/>
    </row>
    <row r="411" spans="1:14" ht="15.75" customHeight="1" x14ac:dyDescent="0.2">
      <c r="A411" s="24"/>
      <c r="B411" s="14"/>
      <c r="C411" s="60"/>
      <c r="D411" s="60"/>
      <c r="E411" s="14"/>
      <c r="F411" s="25"/>
      <c r="G411" s="37"/>
      <c r="H411" s="46"/>
      <c r="I411" s="16"/>
      <c r="J411" s="95"/>
      <c r="K411" s="33"/>
      <c r="L411" s="50"/>
      <c r="M411" s="16"/>
      <c r="N411" s="91"/>
    </row>
    <row r="412" spans="1:14" ht="15.75" customHeight="1" x14ac:dyDescent="0.2">
      <c r="A412" s="24"/>
      <c r="B412" s="14"/>
      <c r="C412" s="60"/>
      <c r="D412" s="60"/>
      <c r="E412" s="14"/>
      <c r="F412" s="25"/>
      <c r="G412" s="37"/>
      <c r="H412" s="46"/>
      <c r="I412" s="16"/>
      <c r="J412" s="95"/>
      <c r="K412" s="33"/>
      <c r="L412" s="50"/>
      <c r="M412" s="16"/>
      <c r="N412" s="91"/>
    </row>
    <row r="413" spans="1:14" ht="15.75" customHeight="1" x14ac:dyDescent="0.2">
      <c r="A413" s="24"/>
      <c r="B413" s="14"/>
      <c r="C413" s="60"/>
      <c r="D413" s="60"/>
      <c r="E413" s="14"/>
      <c r="F413" s="25"/>
      <c r="G413" s="37"/>
      <c r="H413" s="46"/>
      <c r="I413" s="16"/>
      <c r="J413" s="95"/>
      <c r="K413" s="33"/>
      <c r="L413" s="50"/>
      <c r="M413" s="16"/>
      <c r="N413" s="91"/>
    </row>
    <row r="414" spans="1:14" ht="15.75" customHeight="1" x14ac:dyDescent="0.2">
      <c r="A414" s="24"/>
      <c r="B414" s="14"/>
      <c r="C414" s="60"/>
      <c r="D414" s="60"/>
      <c r="E414" s="14"/>
      <c r="F414" s="25"/>
      <c r="G414" s="37"/>
      <c r="H414" s="46"/>
      <c r="I414" s="16"/>
      <c r="J414" s="95"/>
      <c r="K414" s="33"/>
      <c r="L414" s="50"/>
      <c r="M414" s="16"/>
      <c r="N414" s="91"/>
    </row>
    <row r="415" spans="1:14" ht="15.75" customHeight="1" x14ac:dyDescent="0.2">
      <c r="A415" s="24"/>
      <c r="B415" s="14"/>
      <c r="C415" s="60"/>
      <c r="D415" s="60"/>
      <c r="E415" s="14"/>
      <c r="F415" s="25"/>
      <c r="G415" s="37"/>
      <c r="H415" s="46"/>
      <c r="I415" s="16"/>
      <c r="J415" s="95"/>
      <c r="K415" s="33"/>
      <c r="L415" s="50"/>
      <c r="M415" s="16"/>
      <c r="N415" s="91"/>
    </row>
    <row r="416" spans="1:14" ht="15.75" customHeight="1" x14ac:dyDescent="0.2">
      <c r="A416" s="24"/>
      <c r="B416" s="14"/>
      <c r="C416" s="60"/>
      <c r="D416" s="60"/>
      <c r="E416" s="14"/>
      <c r="F416" s="25"/>
      <c r="G416" s="37"/>
      <c r="H416" s="46"/>
      <c r="I416" s="16"/>
      <c r="J416" s="95"/>
      <c r="K416" s="33"/>
      <c r="L416" s="50"/>
      <c r="M416" s="16"/>
      <c r="N416" s="91"/>
    </row>
    <row r="417" spans="1:14" ht="15.75" customHeight="1" x14ac:dyDescent="0.2">
      <c r="A417" s="24"/>
      <c r="B417" s="14"/>
      <c r="C417" s="60"/>
      <c r="D417" s="60"/>
      <c r="E417" s="14"/>
      <c r="F417" s="26"/>
      <c r="G417" s="38"/>
      <c r="H417" s="47"/>
      <c r="I417" s="17"/>
      <c r="J417" s="97"/>
      <c r="K417" s="34"/>
      <c r="L417" s="51"/>
      <c r="M417" s="17"/>
      <c r="N417" s="92"/>
    </row>
    <row r="418" spans="1:14" ht="15.75" customHeight="1" x14ac:dyDescent="0.2">
      <c r="A418" s="24"/>
      <c r="B418" s="14"/>
      <c r="C418" s="60"/>
      <c r="D418" s="60"/>
      <c r="E418" s="14"/>
      <c r="F418" s="26"/>
      <c r="G418" s="38"/>
      <c r="H418" s="47"/>
      <c r="I418" s="17"/>
      <c r="J418" s="97"/>
      <c r="K418" s="34"/>
      <c r="L418" s="51"/>
      <c r="M418" s="17"/>
      <c r="N418" s="92"/>
    </row>
    <row r="419" spans="1:14" ht="15.75" customHeight="1" x14ac:dyDescent="0.2">
      <c r="A419" s="24"/>
      <c r="B419" s="14"/>
      <c r="C419" s="60"/>
      <c r="D419" s="60"/>
      <c r="E419" s="14"/>
      <c r="F419" s="26"/>
      <c r="G419" s="38"/>
      <c r="H419" s="47"/>
      <c r="I419" s="17"/>
      <c r="J419" s="97"/>
      <c r="K419" s="34"/>
      <c r="L419" s="51"/>
      <c r="M419" s="17"/>
      <c r="N419" s="92"/>
    </row>
    <row r="420" spans="1:14" ht="15.75" customHeight="1" x14ac:dyDescent="0.2">
      <c r="A420" s="24"/>
      <c r="B420" s="14"/>
      <c r="C420" s="60"/>
      <c r="D420" s="60"/>
      <c r="E420" s="14"/>
      <c r="F420" s="26"/>
      <c r="G420" s="38"/>
      <c r="H420" s="47"/>
      <c r="I420" s="17"/>
      <c r="J420" s="97"/>
      <c r="K420" s="34"/>
      <c r="L420" s="51"/>
      <c r="M420" s="17"/>
      <c r="N420" s="92"/>
    </row>
    <row r="421" spans="1:14" ht="15.75" customHeight="1" x14ac:dyDescent="0.2">
      <c r="A421" s="24"/>
      <c r="B421" s="14"/>
      <c r="C421" s="60"/>
      <c r="D421" s="60"/>
      <c r="E421" s="14"/>
      <c r="F421" s="26"/>
      <c r="G421" s="38"/>
      <c r="H421" s="47"/>
      <c r="I421" s="17"/>
      <c r="J421" s="97"/>
      <c r="K421" s="34"/>
      <c r="L421" s="51"/>
      <c r="M421" s="17"/>
      <c r="N421" s="92"/>
    </row>
    <row r="422" spans="1:14" ht="15.75" customHeight="1" x14ac:dyDescent="0.2">
      <c r="A422" s="24"/>
      <c r="B422" s="14"/>
      <c r="C422" s="60"/>
      <c r="D422" s="60"/>
      <c r="E422" s="14"/>
      <c r="F422" s="26"/>
      <c r="G422" s="38"/>
      <c r="H422" s="47"/>
      <c r="I422" s="17"/>
      <c r="J422" s="97"/>
      <c r="K422" s="34"/>
      <c r="L422" s="51"/>
      <c r="M422" s="17"/>
      <c r="N422" s="92"/>
    </row>
    <row r="423" spans="1:14" ht="15.75" customHeight="1" x14ac:dyDescent="0.2">
      <c r="A423" s="24"/>
      <c r="B423" s="14"/>
      <c r="C423" s="60"/>
      <c r="D423" s="60"/>
      <c r="E423" s="14"/>
      <c r="F423" s="26"/>
      <c r="G423" s="38"/>
      <c r="H423" s="47"/>
      <c r="I423" s="17"/>
      <c r="J423" s="97"/>
      <c r="K423" s="34"/>
      <c r="L423" s="51"/>
      <c r="M423" s="17"/>
      <c r="N423" s="92"/>
    </row>
    <row r="424" spans="1:14" ht="15.75" customHeight="1" x14ac:dyDescent="0.2">
      <c r="A424" s="24"/>
      <c r="B424" s="14"/>
      <c r="C424" s="60"/>
      <c r="D424" s="60"/>
      <c r="E424" s="14"/>
      <c r="F424" s="26"/>
      <c r="G424" s="38"/>
      <c r="H424" s="47"/>
      <c r="I424" s="17"/>
      <c r="J424" s="97"/>
      <c r="K424" s="34"/>
      <c r="L424" s="51"/>
      <c r="M424" s="17"/>
      <c r="N424" s="92"/>
    </row>
    <row r="425" spans="1:14" ht="15.75" customHeight="1" x14ac:dyDescent="0.2">
      <c r="A425" s="24"/>
      <c r="B425" s="14"/>
      <c r="C425" s="60"/>
      <c r="D425" s="60"/>
      <c r="E425" s="14"/>
      <c r="F425" s="26"/>
      <c r="G425" s="38"/>
      <c r="H425" s="47"/>
      <c r="I425" s="17"/>
      <c r="J425" s="97"/>
      <c r="K425" s="34"/>
      <c r="L425" s="51"/>
      <c r="M425" s="17"/>
      <c r="N425" s="92"/>
    </row>
    <row r="426" spans="1:14" ht="15.75" customHeight="1" x14ac:dyDescent="0.2">
      <c r="A426" s="24"/>
      <c r="B426" s="14"/>
      <c r="C426" s="60"/>
      <c r="D426" s="60"/>
      <c r="E426" s="14"/>
      <c r="F426" s="26"/>
      <c r="G426" s="37"/>
      <c r="H426" s="46"/>
      <c r="I426" s="16"/>
      <c r="J426" s="95"/>
      <c r="K426" s="33"/>
      <c r="L426" s="50"/>
      <c r="M426" s="16"/>
      <c r="N426" s="91"/>
    </row>
    <row r="427" spans="1:14" ht="15.75" customHeight="1" x14ac:dyDescent="0.2">
      <c r="A427" s="24"/>
      <c r="B427" s="14"/>
      <c r="C427" s="60"/>
      <c r="D427" s="60"/>
      <c r="E427" s="14"/>
      <c r="F427" s="26"/>
      <c r="G427" s="37"/>
      <c r="H427" s="46"/>
      <c r="I427" s="16"/>
      <c r="J427" s="95"/>
      <c r="K427" s="33"/>
      <c r="L427" s="50"/>
      <c r="M427" s="16"/>
      <c r="N427" s="91"/>
    </row>
    <row r="428" spans="1:14" ht="15.75" customHeight="1" x14ac:dyDescent="0.2">
      <c r="A428" s="24"/>
      <c r="B428" s="14"/>
      <c r="C428" s="60"/>
      <c r="D428" s="60"/>
      <c r="E428" s="14"/>
      <c r="F428" s="26"/>
      <c r="G428" s="37"/>
      <c r="H428" s="46"/>
      <c r="I428" s="16"/>
      <c r="J428" s="95"/>
      <c r="K428" s="33"/>
      <c r="L428" s="50"/>
      <c r="M428" s="16"/>
      <c r="N428" s="91"/>
    </row>
    <row r="429" spans="1:14" ht="15.75" customHeight="1" x14ac:dyDescent="0.2">
      <c r="A429" s="24"/>
      <c r="B429" s="14"/>
      <c r="C429" s="60"/>
      <c r="D429" s="60"/>
      <c r="E429" s="14"/>
      <c r="F429" s="26"/>
      <c r="G429" s="37"/>
      <c r="H429" s="46"/>
      <c r="I429" s="16"/>
      <c r="J429" s="95"/>
      <c r="K429" s="33"/>
      <c r="L429" s="50"/>
      <c r="M429" s="16"/>
      <c r="N429" s="91"/>
    </row>
    <row r="430" spans="1:14" ht="15.75" customHeight="1" x14ac:dyDescent="0.2">
      <c r="A430" s="24"/>
      <c r="B430" s="14"/>
      <c r="C430" s="60"/>
      <c r="D430" s="60"/>
      <c r="E430" s="14"/>
      <c r="F430" s="26"/>
      <c r="G430" s="37"/>
      <c r="H430" s="46"/>
      <c r="I430" s="16"/>
      <c r="J430" s="95"/>
      <c r="K430" s="33"/>
      <c r="L430" s="50"/>
      <c r="M430" s="16"/>
      <c r="N430" s="91"/>
    </row>
    <row r="431" spans="1:14" ht="15.75" customHeight="1" x14ac:dyDescent="0.2">
      <c r="A431" s="24"/>
      <c r="B431" s="14"/>
      <c r="C431" s="60"/>
      <c r="D431" s="60"/>
      <c r="E431" s="14"/>
      <c r="F431" s="26"/>
      <c r="G431" s="37"/>
      <c r="H431" s="46"/>
      <c r="I431" s="16"/>
      <c r="J431" s="95"/>
      <c r="K431" s="33"/>
      <c r="L431" s="50"/>
      <c r="M431" s="16"/>
      <c r="N431" s="91"/>
    </row>
    <row r="432" spans="1:14" ht="15.75" customHeight="1" x14ac:dyDescent="0.2">
      <c r="A432" s="24"/>
      <c r="B432" s="14"/>
      <c r="C432" s="60"/>
      <c r="D432" s="60"/>
      <c r="E432" s="14"/>
      <c r="F432" s="26"/>
      <c r="G432" s="37"/>
      <c r="H432" s="46"/>
      <c r="I432" s="16"/>
      <c r="J432" s="95"/>
      <c r="K432" s="33"/>
      <c r="L432" s="50"/>
      <c r="M432" s="16"/>
      <c r="N432" s="91"/>
    </row>
    <row r="433" spans="1:14" ht="15.75" customHeight="1" x14ac:dyDescent="0.2">
      <c r="A433" s="24"/>
      <c r="B433" s="14"/>
      <c r="C433" s="60"/>
      <c r="D433" s="60"/>
      <c r="E433" s="14"/>
      <c r="F433" s="26"/>
      <c r="G433" s="37"/>
      <c r="H433" s="46"/>
      <c r="I433" s="16"/>
      <c r="J433" s="95"/>
      <c r="K433" s="33"/>
      <c r="L433" s="50"/>
      <c r="M433" s="16"/>
      <c r="N433" s="91"/>
    </row>
    <row r="434" spans="1:14" ht="15.75" customHeight="1" x14ac:dyDescent="0.2">
      <c r="A434" s="24"/>
      <c r="B434" s="14"/>
      <c r="C434" s="60"/>
      <c r="D434" s="60"/>
      <c r="E434" s="14"/>
      <c r="F434" s="26"/>
      <c r="G434" s="37"/>
      <c r="H434" s="46"/>
      <c r="I434" s="16"/>
      <c r="J434" s="95"/>
      <c r="K434" s="33"/>
      <c r="L434" s="50"/>
      <c r="M434" s="16"/>
      <c r="N434" s="91"/>
    </row>
    <row r="435" spans="1:14" ht="15.75" customHeight="1" x14ac:dyDescent="0.2">
      <c r="A435" s="24"/>
      <c r="B435" s="14"/>
      <c r="C435" s="60"/>
      <c r="D435" s="60"/>
      <c r="E435" s="14"/>
      <c r="F435" s="26"/>
      <c r="G435" s="37"/>
      <c r="H435" s="46"/>
      <c r="I435" s="16"/>
      <c r="J435" s="95"/>
      <c r="K435" s="33"/>
      <c r="L435" s="50"/>
      <c r="M435" s="16"/>
      <c r="N435" s="91"/>
    </row>
    <row r="436" spans="1:14" ht="15.75" customHeight="1" x14ac:dyDescent="0.2">
      <c r="A436" s="24"/>
      <c r="B436" s="14"/>
      <c r="C436" s="60"/>
      <c r="D436" s="60"/>
      <c r="E436" s="14"/>
      <c r="F436" s="26"/>
      <c r="G436" s="37"/>
      <c r="H436" s="46"/>
      <c r="I436" s="16"/>
      <c r="J436" s="95"/>
      <c r="K436" s="33"/>
      <c r="L436" s="50"/>
      <c r="M436" s="16"/>
      <c r="N436" s="91"/>
    </row>
    <row r="437" spans="1:14" ht="15.75" customHeight="1" x14ac:dyDescent="0.2">
      <c r="A437" s="24"/>
      <c r="B437" s="14"/>
      <c r="C437" s="60"/>
      <c r="D437" s="60"/>
      <c r="E437" s="14"/>
      <c r="F437" s="26"/>
      <c r="G437" s="37"/>
      <c r="H437" s="46"/>
      <c r="I437" s="16"/>
      <c r="J437" s="95"/>
      <c r="K437" s="33"/>
      <c r="L437" s="50"/>
      <c r="M437" s="16"/>
      <c r="N437" s="91"/>
    </row>
    <row r="438" spans="1:14" ht="15.75" customHeight="1" x14ac:dyDescent="0.2">
      <c r="A438" s="24"/>
      <c r="B438" s="14"/>
      <c r="C438" s="60"/>
      <c r="D438" s="60"/>
      <c r="E438" s="14"/>
      <c r="F438" s="26"/>
      <c r="G438" s="37"/>
      <c r="H438" s="46"/>
      <c r="I438" s="16"/>
      <c r="J438" s="95"/>
      <c r="K438" s="33"/>
      <c r="L438" s="50"/>
      <c r="M438" s="16"/>
      <c r="N438" s="91"/>
    </row>
    <row r="439" spans="1:14" ht="15.75" customHeight="1" thickBot="1" x14ac:dyDescent="0.25">
      <c r="A439" s="27"/>
      <c r="B439" s="28"/>
      <c r="C439" s="62"/>
      <c r="D439" s="62"/>
      <c r="E439" s="28"/>
      <c r="F439" s="29"/>
      <c r="G439" s="39"/>
      <c r="H439" s="48"/>
      <c r="I439" s="40"/>
      <c r="J439" s="98"/>
      <c r="K439" s="35"/>
      <c r="L439" s="52"/>
      <c r="M439" s="40"/>
      <c r="N439" s="93"/>
    </row>
    <row r="440" spans="1:14" ht="15.75" hidden="1" customHeight="1" x14ac:dyDescent="0.2">
      <c r="N440" s="18"/>
    </row>
    <row r="441" spans="1:14" ht="15.75" hidden="1" customHeight="1" x14ac:dyDescent="0.2"/>
    <row r="442" spans="1:14" ht="15.75" hidden="1" customHeight="1" x14ac:dyDescent="0.2"/>
    <row r="443" spans="1:14" ht="15.75" hidden="1" customHeight="1" x14ac:dyDescent="0.2"/>
    <row r="444" spans="1:14" ht="15.75" hidden="1" customHeight="1" x14ac:dyDescent="0.2"/>
    <row r="445" spans="1:14" ht="15.75" hidden="1" customHeight="1" x14ac:dyDescent="0.2"/>
    <row r="446" spans="1:14" ht="15.75" hidden="1" customHeight="1" x14ac:dyDescent="0.2"/>
    <row r="447" spans="1:14" ht="15.75" hidden="1" customHeight="1" x14ac:dyDescent="0.2"/>
    <row r="448" spans="1:14"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row r="1001" ht="15.75" hidden="1" customHeight="1" x14ac:dyDescent="0.2"/>
    <row r="1002" ht="15" hidden="1" customHeight="1" x14ac:dyDescent="0.2"/>
  </sheetData>
  <sheetProtection formatCells="0" formatColumns="0" formatRows="0" insertColumns="0" insertRows="0" insertHyperlinks="0" deleteColumns="0" deleteRows="0" sort="0" autoFilter="0" pivotTables="0"/>
  <autoFilter ref="A2:AB44" xr:uid="{00000000-0009-0000-0000-000002000000}"/>
  <mergeCells count="8">
    <mergeCell ref="G1:J1"/>
    <mergeCell ref="K1:N1"/>
    <mergeCell ref="A1:A2"/>
    <mergeCell ref="B1:B2"/>
    <mergeCell ref="C1:C2"/>
    <mergeCell ref="D1:D2"/>
    <mergeCell ref="E1:E2"/>
    <mergeCell ref="F1:F2"/>
  </mergeCells>
  <dataValidations count="1">
    <dataValidation type="decimal" allowBlank="1" showInputMessage="1" showErrorMessage="1" sqref="H3:H439 L3:L439" xr:uid="{00000000-0002-0000-0200-000000000000}">
      <formula1>0</formula1>
      <formula2>1</formula2>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'99.Listas'!$B$2:$B$28</xm:f>
          </x14:formula1>
          <xm:sqref>F3:F439</xm:sqref>
        </x14:dataValidation>
        <x14:dataValidation type="list" allowBlank="1" showInputMessage="1" showErrorMessage="1" xr:uid="{00000000-0002-0000-0200-000002000000}">
          <x14:formula1>
            <xm:f>'99.Listas'!$E$2:$E$4</xm:f>
          </x14:formula1>
          <xm:sqref>M3:M439 I3:I439</xm:sqref>
        </x14:dataValidation>
        <x14:dataValidation type="list" allowBlank="1" showInputMessage="1" showErrorMessage="1" xr:uid="{00000000-0002-0000-0200-000003000000}">
          <x14:formula1>
            <xm:f>'01.DatosPlanes'!$B$4:$B$18</xm:f>
          </x14:formula1>
          <xm:sqref>A3:A439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87"/>
  <sheetViews>
    <sheetView tabSelected="1" zoomScale="85" zoomScaleNormal="85" zoomScaleSheetLayoutView="55" workbookViewId="0">
      <selection activeCell="C3" sqref="C3:G3"/>
    </sheetView>
  </sheetViews>
  <sheetFormatPr baseColWidth="10" defaultColWidth="0" defaultRowHeight="15" customHeight="1" zeroHeight="1" x14ac:dyDescent="0.2"/>
  <cols>
    <col min="1" max="2" width="21.6640625" customWidth="1"/>
    <col min="3" max="5" width="28" customWidth="1"/>
    <col min="6" max="9" width="21.6640625" customWidth="1"/>
    <col min="10" max="16384" width="14.5" hidden="1"/>
  </cols>
  <sheetData>
    <row r="1" spans="1:9" s="5" customFormat="1" ht="20.25" customHeight="1" x14ac:dyDescent="0.2">
      <c r="A1" s="129" t="s">
        <v>68</v>
      </c>
      <c r="B1" s="129"/>
      <c r="C1" s="130" t="s">
        <v>69</v>
      </c>
      <c r="D1" s="130"/>
      <c r="E1" s="130"/>
      <c r="F1" s="130"/>
      <c r="G1" s="130"/>
      <c r="H1" s="144" t="s">
        <v>102</v>
      </c>
      <c r="I1" s="144"/>
    </row>
    <row r="2" spans="1:9" s="5" customFormat="1" ht="21.75" customHeight="1" x14ac:dyDescent="0.2">
      <c r="A2" s="129"/>
      <c r="B2" s="129"/>
      <c r="C2" s="130"/>
      <c r="D2" s="130"/>
      <c r="E2" s="130"/>
      <c r="F2" s="130"/>
      <c r="G2" s="130"/>
      <c r="H2" s="144" t="s">
        <v>70</v>
      </c>
      <c r="I2" s="144"/>
    </row>
    <row r="3" spans="1:9" s="5" customFormat="1" ht="24" customHeight="1" x14ac:dyDescent="0.2">
      <c r="A3" s="129"/>
      <c r="B3" s="129"/>
      <c r="C3" s="145" t="s">
        <v>71</v>
      </c>
      <c r="D3" s="130"/>
      <c r="E3" s="130"/>
      <c r="F3" s="130"/>
      <c r="G3" s="130"/>
      <c r="H3" s="146" t="s">
        <v>103</v>
      </c>
      <c r="I3" s="146"/>
    </row>
    <row r="4" spans="1:9" s="5" customFormat="1" ht="24" customHeight="1" x14ac:dyDescent="0.2">
      <c r="A4" s="70"/>
      <c r="B4" s="70"/>
      <c r="C4" s="71"/>
      <c r="D4" s="71"/>
      <c r="E4" s="71"/>
      <c r="F4" s="71"/>
      <c r="G4" s="71"/>
      <c r="H4" s="72"/>
      <c r="I4" s="72"/>
    </row>
    <row r="5" spans="1:9" s="5" customFormat="1" ht="54" customHeight="1" x14ac:dyDescent="0.2">
      <c r="A5" s="42" t="s">
        <v>86</v>
      </c>
      <c r="B5" s="132" t="s">
        <v>248</v>
      </c>
      <c r="C5" s="132"/>
      <c r="D5" s="132"/>
      <c r="E5" s="132"/>
      <c r="F5" s="132"/>
      <c r="G5" s="132"/>
      <c r="H5" s="132"/>
      <c r="I5" s="132"/>
    </row>
    <row r="6" spans="1:9" s="5" customFormat="1" ht="52.5" customHeight="1" x14ac:dyDescent="0.2">
      <c r="A6" s="42" t="s">
        <v>87</v>
      </c>
      <c r="B6" s="132" t="s">
        <v>253</v>
      </c>
      <c r="C6" s="132"/>
      <c r="D6" s="132"/>
      <c r="E6" s="132"/>
      <c r="F6" s="132"/>
      <c r="G6" s="132"/>
      <c r="H6" s="132"/>
      <c r="I6" s="132"/>
    </row>
    <row r="7" spans="1:9" s="74" customFormat="1" ht="18" customHeight="1" x14ac:dyDescent="0.2">
      <c r="A7" s="73"/>
      <c r="B7" s="73"/>
      <c r="C7" s="73"/>
      <c r="D7" s="73"/>
      <c r="E7" s="73"/>
      <c r="F7" s="73"/>
      <c r="G7" s="73"/>
      <c r="H7" s="73"/>
      <c r="I7" s="73"/>
    </row>
    <row r="8" spans="1:9" s="5" customFormat="1" ht="23.25" customHeight="1" x14ac:dyDescent="0.2">
      <c r="A8" s="133" t="s">
        <v>81</v>
      </c>
      <c r="B8" s="134"/>
      <c r="C8" s="134"/>
      <c r="D8" s="134"/>
      <c r="E8" s="134"/>
      <c r="F8" s="134"/>
      <c r="G8" s="134"/>
      <c r="H8" s="134"/>
      <c r="I8" s="135"/>
    </row>
    <row r="9" spans="1:9" s="5" customFormat="1" ht="15" customHeight="1" x14ac:dyDescent="0.2">
      <c r="A9" s="41"/>
      <c r="B9" s="41"/>
      <c r="C9" s="41"/>
      <c r="D9" s="41"/>
      <c r="E9" s="41"/>
      <c r="F9" s="41"/>
      <c r="G9" s="41"/>
      <c r="H9" s="41"/>
      <c r="I9" s="41"/>
    </row>
    <row r="10" spans="1:9" s="5" customFormat="1" ht="42" customHeight="1" x14ac:dyDescent="0.2">
      <c r="A10" s="42" t="s">
        <v>82</v>
      </c>
      <c r="B10" s="131" t="str">
        <f>+IF('01.DatosPlanes'!C1="","",'01.DatosPlanes'!C1)</f>
        <v>Plan de Riesgos de Corrupción</v>
      </c>
      <c r="C10" s="131"/>
      <c r="D10" s="131"/>
      <c r="E10" s="131"/>
      <c r="F10" s="131"/>
      <c r="G10" s="131"/>
      <c r="H10" s="131"/>
      <c r="I10" s="131"/>
    </row>
    <row r="11" spans="1:9" s="5" customFormat="1" ht="49.5" customHeight="1" x14ac:dyDescent="0.2">
      <c r="A11" s="42" t="s">
        <v>83</v>
      </c>
      <c r="B11" s="132" t="s">
        <v>38</v>
      </c>
      <c r="C11" s="132"/>
      <c r="D11" s="132"/>
      <c r="E11" s="132"/>
      <c r="F11" s="132"/>
      <c r="G11" s="132"/>
      <c r="H11" s="132"/>
      <c r="I11" s="132"/>
    </row>
    <row r="12" spans="1:9" s="5" customFormat="1" ht="49.5" customHeight="1" x14ac:dyDescent="0.2">
      <c r="A12" s="42" t="s">
        <v>84</v>
      </c>
      <c r="B12" s="132" t="s">
        <v>206</v>
      </c>
      <c r="C12" s="132"/>
      <c r="D12" s="132"/>
      <c r="E12" s="132"/>
      <c r="F12" s="132"/>
      <c r="G12" s="132"/>
      <c r="H12" s="132"/>
      <c r="I12" s="132"/>
    </row>
    <row r="13" spans="1:9" s="5" customFormat="1" ht="49.5" customHeight="1" x14ac:dyDescent="0.2">
      <c r="A13" s="42" t="s">
        <v>85</v>
      </c>
      <c r="B13" s="132" t="s">
        <v>205</v>
      </c>
      <c r="C13" s="132"/>
      <c r="D13" s="132"/>
      <c r="E13" s="132"/>
      <c r="F13" s="132"/>
      <c r="G13" s="132"/>
      <c r="H13" s="132"/>
      <c r="I13" s="132"/>
    </row>
    <row r="14" spans="1:9" s="5" customFormat="1" ht="15" customHeight="1" x14ac:dyDescent="0.2">
      <c r="A14" s="73"/>
      <c r="B14" s="73"/>
      <c r="C14" s="73"/>
      <c r="D14" s="73"/>
      <c r="E14" s="73"/>
      <c r="F14" s="73"/>
      <c r="G14" s="73"/>
      <c r="H14" s="73"/>
      <c r="I14" s="73"/>
    </row>
    <row r="15" spans="1:9" s="5" customFormat="1" ht="25.5" customHeight="1" x14ac:dyDescent="0.2">
      <c r="A15" s="133" t="s">
        <v>90</v>
      </c>
      <c r="B15" s="134"/>
      <c r="C15" s="134"/>
      <c r="D15" s="134"/>
      <c r="E15" s="134"/>
      <c r="F15" s="134"/>
      <c r="G15" s="134"/>
      <c r="H15" s="134"/>
      <c r="I15" s="135"/>
    </row>
    <row r="16" spans="1:9" s="5" customFormat="1" ht="15" customHeight="1" x14ac:dyDescent="0.2">
      <c r="A16" s="73"/>
      <c r="B16" s="73"/>
      <c r="C16" s="73"/>
      <c r="D16" s="73"/>
      <c r="E16" s="73"/>
      <c r="F16" s="73"/>
      <c r="G16" s="73"/>
      <c r="H16" s="73"/>
      <c r="I16" s="73"/>
    </row>
    <row r="17" spans="1:9" s="5" customFormat="1" ht="15" customHeight="1" x14ac:dyDescent="0.2">
      <c r="A17" s="73"/>
      <c r="B17" s="73"/>
      <c r="C17" s="73"/>
      <c r="D17" s="73"/>
      <c r="E17" s="73"/>
      <c r="F17" s="73"/>
      <c r="G17" s="73"/>
      <c r="H17" s="73"/>
      <c r="I17" s="73"/>
    </row>
    <row r="18" spans="1:9" s="5" customFormat="1" ht="33" customHeight="1" x14ac:dyDescent="0.2">
      <c r="A18" s="136" t="s">
        <v>89</v>
      </c>
      <c r="B18" s="136"/>
      <c r="C18" s="139" t="s">
        <v>92</v>
      </c>
      <c r="D18" s="139"/>
      <c r="E18" s="75"/>
      <c r="F18" s="137" t="s">
        <v>60</v>
      </c>
      <c r="G18" s="138"/>
      <c r="H18" s="138"/>
      <c r="I18" s="55">
        <f>+IF($C$18='99.Listas'!$D$2,AVERAGE('01.DatosActividades'!$H$3:$H$439),IF('03.Informe'!$C$18='99.Listas'!$D$3,AVERAGE('01.DatosActividades'!$L$3:$L$439),""))</f>
        <v>0.88857142857142846</v>
      </c>
    </row>
    <row r="19" spans="1:9" s="74" customFormat="1" ht="22.5" customHeight="1" x14ac:dyDescent="0.2">
      <c r="A19" s="73"/>
      <c r="B19" s="73"/>
      <c r="C19" s="73"/>
      <c r="D19" s="73"/>
      <c r="E19" s="73"/>
      <c r="F19" s="73"/>
      <c r="G19" s="73"/>
      <c r="H19" s="73"/>
      <c r="I19" s="73"/>
    </row>
    <row r="20" spans="1:9" s="74" customFormat="1" ht="36.75" customHeight="1" x14ac:dyDescent="0.2">
      <c r="A20" s="143" t="s">
        <v>97</v>
      </c>
      <c r="B20" s="143"/>
      <c r="C20" s="143"/>
      <c r="D20" s="143"/>
      <c r="E20" s="143"/>
      <c r="F20" s="143"/>
      <c r="G20" s="143"/>
      <c r="H20" s="143"/>
      <c r="I20" s="143"/>
    </row>
    <row r="21" spans="1:9" s="5" customFormat="1" ht="46.5" customHeight="1" x14ac:dyDescent="0.2">
      <c r="A21" s="54" t="s">
        <v>0</v>
      </c>
      <c r="B21" s="53" t="s">
        <v>61</v>
      </c>
      <c r="C21" s="140" t="s">
        <v>62</v>
      </c>
      <c r="D21" s="141"/>
      <c r="E21" s="142"/>
      <c r="F21" s="53" t="s">
        <v>63</v>
      </c>
      <c r="G21" s="53" t="s">
        <v>65</v>
      </c>
      <c r="H21" s="54" t="s">
        <v>96</v>
      </c>
      <c r="I21" s="53" t="s">
        <v>64</v>
      </c>
    </row>
    <row r="22" spans="1:9" s="5" customFormat="1" ht="94.5" customHeight="1" x14ac:dyDescent="0.2">
      <c r="A22" s="64" t="str">
        <f>+IF('01.DatosPlanes'!A4="","",'01.DatosPlanes'!A4)</f>
        <v>Plan de Riesgos de Corrupción</v>
      </c>
      <c r="B22" s="63">
        <f>+IF('01.DatosPlanes'!B4="","",'01.DatosPlanes'!B4)</f>
        <v>3248</v>
      </c>
      <c r="C22" s="123" t="str">
        <f>+IF('01.DatosPlanes'!D4="","",'01.DatosPlanes'!D4)</f>
        <v>RIESGO: Posibilidad de recibir o solicitar cualquier dádiva durante la asistencia técnica DESCRIPCIÓN: Puede suceder que durante la asistencia técnica se hagan cobros adicionales no reglamentarios</v>
      </c>
      <c r="D22" s="124"/>
      <c r="E22" s="125"/>
      <c r="F22" s="63">
        <f>+IF('01.DatosPlanes'!E4="","",'01.DatosPlanes'!E4)</f>
        <v>2</v>
      </c>
      <c r="G22" s="65">
        <f>+IF(F22="","",1)</f>
        <v>1</v>
      </c>
      <c r="H22" s="65">
        <f>+IF(F22="","",IF($C$18='99.Listas'!$D$2,0.5,1))</f>
        <v>1</v>
      </c>
      <c r="I22" s="65">
        <f>IFERROR(AVERAGEIFS(IF($C$18='99.Listas'!$D$2,'01.DatosActividades'!$H$3:$H$439,'01.DatosActividades'!$L$3:$L$439),'01.DatosActividades'!$A$3:$A$439,'03.Informe'!B22),"")</f>
        <v>1</v>
      </c>
    </row>
    <row r="23" spans="1:9" s="5" customFormat="1" ht="94.5" customHeight="1" x14ac:dyDescent="0.2">
      <c r="A23" s="64" t="str">
        <f>+IF('01.DatosPlanes'!A5="","",'01.DatosPlanes'!A5)</f>
        <v>Plan de Riesgos de Corrupción</v>
      </c>
      <c r="B23" s="63">
        <f>+IF('01.DatosPlanes'!B5="","",'01.DatosPlanes'!B5)</f>
        <v>3249</v>
      </c>
      <c r="C23" s="123" t="str">
        <f>+IF('01.DatosPlanes'!D5="","",'01.DatosPlanes'!D5)</f>
        <v>RIESGO: Ausencia de rendición de cuentas en tema estratégicos de la Administración Departamental DESCRIPCIÓN: Puede suceder que la información de rendicion de cuentas se realice de manera sesgada, con el fin de dilatar o disuadir el control ciudadano con fines particulares</v>
      </c>
      <c r="D23" s="124"/>
      <c r="E23" s="125"/>
      <c r="F23" s="63">
        <f>+IF('01.DatosPlanes'!E5="","",'01.DatosPlanes'!E5)</f>
        <v>2</v>
      </c>
      <c r="G23" s="65">
        <f t="shared" ref="G23:G36" si="0">+IF(F23="","",1)</f>
        <v>1</v>
      </c>
      <c r="H23" s="65">
        <f>+IF(F23="","",IF($C$18='99.Listas'!$D$2,0.5,1))</f>
        <v>1</v>
      </c>
      <c r="I23" s="65">
        <f>IFERROR(AVERAGEIFS(IF($C$18='99.Listas'!$D$2,'01.DatosActividades'!$H$3:$H$439,'01.DatosActividades'!$L$3:$L$439),'01.DatosActividades'!$A$3:$A$439,'03.Informe'!B23),"")</f>
        <v>1</v>
      </c>
    </row>
    <row r="24" spans="1:9" s="5" customFormat="1" ht="94.5" customHeight="1" x14ac:dyDescent="0.2">
      <c r="A24" s="64" t="str">
        <f>+IF('01.DatosPlanes'!A6="","",'01.DatosPlanes'!A6)</f>
        <v>Plan de Riesgos de Corrupción</v>
      </c>
      <c r="B24" s="63">
        <f>+IF('01.DatosPlanes'!B6="","",'01.DatosPlanes'!B6)</f>
        <v>3250</v>
      </c>
      <c r="C24" s="123" t="str">
        <f>+IF('01.DatosPlanes'!D6="","",'01.DatosPlanes'!D6)</f>
        <v>RIESGO: Posibilidad de obtener un beneficio económico por alteración en la nómina de la planta de las Instituciones Educativas DESCRIPCIÓN: Puede suceder que ingresen novedades con información no veraz o se asignen valores salariales que no estén soportados adecuadamente</v>
      </c>
      <c r="D24" s="124"/>
      <c r="E24" s="125"/>
      <c r="F24" s="63">
        <f>+IF('01.DatosPlanes'!E6="","",'01.DatosPlanes'!E6)</f>
        <v>5</v>
      </c>
      <c r="G24" s="65">
        <f t="shared" si="0"/>
        <v>1</v>
      </c>
      <c r="H24" s="65">
        <f>+IF(F24="","",IF($C$18='99.Listas'!$D$2,0.5,1))</f>
        <v>1</v>
      </c>
      <c r="I24" s="65">
        <f>+IFERROR(AVERAGEIFS(IF($C$18='99.Listas'!$D$2,'01.DatosActividades'!$H$3:$H$439,'01.DatosActividades'!$L$3:$L$439),'01.DatosActividades'!$A$3:$A$439,'03.Informe'!B24),"")</f>
        <v>0.8</v>
      </c>
    </row>
    <row r="25" spans="1:9" s="5" customFormat="1" ht="94.5" customHeight="1" x14ac:dyDescent="0.2">
      <c r="A25" s="64" t="str">
        <f>+IF('01.DatosPlanes'!A7="","",'01.DatosPlanes'!A7)</f>
        <v>Plan de Riesgos de Corrupción</v>
      </c>
      <c r="B25" s="63">
        <f>+IF('01.DatosPlanes'!B7="","",'01.DatosPlanes'!B7)</f>
        <v>3251</v>
      </c>
      <c r="C25" s="123" t="str">
        <f>+IF('01.DatosPlanes'!D7="","",'01.DatosPlanes'!D7)</f>
        <v>RIESGO: Reportar un mayor número de estudiantes beneficiados con el servicio de transporte y alimentación escolar para favorecimiento particular o de terceros DESCRIPCIÓN: Puede suceder que se pague un mayor número de raciones o de sevicios de transporte escolar por falta de controles</v>
      </c>
      <c r="D25" s="124"/>
      <c r="E25" s="125"/>
      <c r="F25" s="63">
        <f>+IF('01.DatosPlanes'!E7="","",'01.DatosPlanes'!E7)</f>
        <v>4</v>
      </c>
      <c r="G25" s="65">
        <f t="shared" si="0"/>
        <v>1</v>
      </c>
      <c r="H25" s="65">
        <f>+IF(F25="","",IF($C$18='99.Listas'!$D$2,0.5,1))</f>
        <v>1</v>
      </c>
      <c r="I25" s="65">
        <f>+IFERROR(AVERAGEIFS(IF($C$18='99.Listas'!$D$2,'01.DatosActividades'!$H$3:$H$439,'01.DatosActividades'!$L$3:$L$439),'01.DatosActividades'!$A$3:$A$439,'03.Informe'!B25),"")</f>
        <v>0.60000000000000009</v>
      </c>
    </row>
    <row r="26" spans="1:9" s="5" customFormat="1" ht="94.5" customHeight="1" x14ac:dyDescent="0.2">
      <c r="A26" s="64" t="str">
        <f>+IF('01.DatosPlanes'!A8="","",'01.DatosPlanes'!A8)</f>
        <v>Plan de Riesgos de Corrupción</v>
      </c>
      <c r="B26" s="63">
        <f>+IF('01.DatosPlanes'!B8="","",'01.DatosPlanes'!B8)</f>
        <v>3260</v>
      </c>
      <c r="C26" s="123" t="str">
        <f>+IF('01.DatosPlanes'!D8="","",'01.DatosPlanes'!D8)</f>
        <v>RIESGO: Dilatar un trámite asociado a los servicios de salud, una información o servicio con el fin de obtener un beneficio particular DESCRIPCIÓN: Puede suceder que se busque entorpecer o no concluir o acelerar un trámite o servicio para obtener un beneficio</v>
      </c>
      <c r="D26" s="124"/>
      <c r="E26" s="125"/>
      <c r="F26" s="63">
        <f>+IF('01.DatosPlanes'!E8="","",'01.DatosPlanes'!E8)</f>
        <v>2</v>
      </c>
      <c r="G26" s="65">
        <f t="shared" si="0"/>
        <v>1</v>
      </c>
      <c r="H26" s="65">
        <f>+IF(F26="","",IF($C$18='99.Listas'!$D$2,0.5,1))</f>
        <v>1</v>
      </c>
      <c r="I26" s="65">
        <f>+IFERROR(AVERAGEIFS(IF($C$18='99.Listas'!$D$2,'01.DatosActividades'!$H$3:$H$439,'01.DatosActividades'!$L$3:$L$439),'01.DatosActividades'!$A$3:$A$439,'03.Informe'!B26),"")</f>
        <v>0.55000000000000004</v>
      </c>
    </row>
    <row r="27" spans="1:9" s="5" customFormat="1" ht="94.5" customHeight="1" x14ac:dyDescent="0.2">
      <c r="A27" s="64" t="str">
        <f>+IF('01.DatosPlanes'!A9="","",'01.DatosPlanes'!A9)</f>
        <v>Plan de Riesgos de Corrupción</v>
      </c>
      <c r="B27" s="63">
        <f>+IF('01.DatosPlanes'!B9="","",'01.DatosPlanes'!B9)</f>
        <v>3257</v>
      </c>
      <c r="C27" s="123" t="str">
        <f>+IF('01.DatosPlanes'!D9="","",'01.DatosPlanes'!D9)</f>
        <v>RIESGO: Posibilidad de recibir o solicitar cualquier dadiva para celebrar un contrato sin el lleno de los requisitos legales DESCRIPCIÓN: Puede suceder que se manipulen y se omitan requisitos legales en los procesos contractuales</v>
      </c>
      <c r="D27" s="124"/>
      <c r="E27" s="125"/>
      <c r="F27" s="63">
        <f>+IF('01.DatosPlanes'!E9="","",'01.DatosPlanes'!E9)</f>
        <v>4</v>
      </c>
      <c r="G27" s="65">
        <f t="shared" si="0"/>
        <v>1</v>
      </c>
      <c r="H27" s="65">
        <f>+IF(F27="","",IF($C$18='99.Listas'!$D$2,0.5,1))</f>
        <v>1</v>
      </c>
      <c r="I27" s="65">
        <f>+IFERROR(AVERAGEIFS(IF($C$18='99.Listas'!$D$2,'01.DatosActividades'!$H$3:$H$439,'01.DatosActividades'!$L$3:$L$439),'01.DatosActividades'!$A$3:$A$439,'03.Informe'!B27),"")</f>
        <v>1</v>
      </c>
    </row>
    <row r="28" spans="1:9" s="5" customFormat="1" ht="94.5" customHeight="1" x14ac:dyDescent="0.2">
      <c r="A28" s="64" t="str">
        <f>+IF('01.DatosPlanes'!A10="","",'01.DatosPlanes'!A10)</f>
        <v>Plan de Riesgos de Corrupción</v>
      </c>
      <c r="B28" s="63">
        <f>+IF('01.DatosPlanes'!B10="","",'01.DatosPlanes'!B10)</f>
        <v>3258</v>
      </c>
      <c r="C28" s="123" t="str">
        <f>+IF('01.DatosPlanes'!D10="","",'01.DatosPlanes'!D10)</f>
        <v>RIESGO: Posibilidad de recibir o solicitar cualquier dadiva para favorecer al contratista en la ejecución contractual. DESCRIPCIÍON: Puede suceder que no se reciba el objeto contractual de conformidad a las especificaciones por beneficio personal, o del contratista</v>
      </c>
      <c r="D28" s="124"/>
      <c r="E28" s="125"/>
      <c r="F28" s="63">
        <f>+IF('01.DatosPlanes'!E10="","",'01.DatosPlanes'!E10)</f>
        <v>3</v>
      </c>
      <c r="G28" s="65">
        <f t="shared" si="0"/>
        <v>1</v>
      </c>
      <c r="H28" s="65">
        <f>+IF(F28="","",IF($C$18='99.Listas'!$D$2,0.5,1))</f>
        <v>1</v>
      </c>
      <c r="I28" s="65">
        <f>+IFERROR(AVERAGEIFS(IF($C$18='99.Listas'!$D$2,'01.DatosActividades'!$H$3:$H$439,'01.DatosActividades'!$L$3:$L$439),'01.DatosActividades'!$A$3:$A$439,'03.Informe'!B28),"")</f>
        <v>1</v>
      </c>
    </row>
    <row r="29" spans="1:9" s="5" customFormat="1" ht="94.5" customHeight="1" x14ac:dyDescent="0.2">
      <c r="A29" s="64" t="str">
        <f>+IF('01.DatosPlanes'!A11="","",'01.DatosPlanes'!A11)</f>
        <v>Plan de Riesgos de Corrupción</v>
      </c>
      <c r="B29" s="63">
        <f>+IF('01.DatosPlanes'!B11="","",'01.DatosPlanes'!B11)</f>
        <v>3259</v>
      </c>
      <c r="C29" s="123" t="str">
        <f>+IF('01.DatosPlanes'!D11="","",'01.DatosPlanes'!D11)</f>
        <v>RIESGO: Limitar el control social en los servicios de salud para obtener un beneficio DESCRIPCIÓN: Puede suceder que no se promueva y coarte la participación de la ciudadanía en el ejercicio del control social</v>
      </c>
      <c r="D29" s="124"/>
      <c r="E29" s="125"/>
      <c r="F29" s="63">
        <f>+IF('01.DatosPlanes'!E11="","",'01.DatosPlanes'!E11)</f>
        <v>3</v>
      </c>
      <c r="G29" s="65">
        <f t="shared" si="0"/>
        <v>1</v>
      </c>
      <c r="H29" s="65">
        <f>+IF(F29="","",IF($C$18='99.Listas'!$D$2,0.5,1))</f>
        <v>1</v>
      </c>
      <c r="I29" s="65">
        <f>+IFERROR(AVERAGEIFS(IF($C$18='99.Listas'!$D$2,'01.DatosActividades'!$H$3:$H$439,'01.DatosActividades'!$L$3:$L$439),'01.DatosActividades'!$A$3:$A$439,'03.Informe'!B29),"")</f>
        <v>1</v>
      </c>
    </row>
    <row r="30" spans="1:9" s="5" customFormat="1" ht="94.5" customHeight="1" x14ac:dyDescent="0.2">
      <c r="A30" s="64" t="str">
        <f>+IF('01.DatosPlanes'!A12="","",'01.DatosPlanes'!A12)</f>
        <v>Plan de Riesgos de Corrupción</v>
      </c>
      <c r="B30" s="63">
        <f>+IF('01.DatosPlanes'!B12="","",'01.DatosPlanes'!B12)</f>
        <v>3252</v>
      </c>
      <c r="C30" s="123" t="str">
        <f>+IF('01.DatosPlanes'!D12="","",'01.DatosPlanes'!D12)</f>
        <v>RIESGO: Solicitar y recibir dádivas para agilizar o realizar trámites o servicios administrativos relacionados con los servicios de transporte y movilidad. DESCRIPCIÓN: Puede suceder que se realicen cobros no autorizados para efectuar y agilizar trámites o servicios, sin el lleno de los requisitos legales, por parte de un servidor público en provecho propio o de un tercero.</v>
      </c>
      <c r="D30" s="124"/>
      <c r="E30" s="125"/>
      <c r="F30" s="63">
        <f>+IF('01.DatosPlanes'!E12="","",'01.DatosPlanes'!E12)</f>
        <v>4</v>
      </c>
      <c r="G30" s="65">
        <f t="shared" si="0"/>
        <v>1</v>
      </c>
      <c r="H30" s="65">
        <f>+IF(F30="","",IF($C$18='99.Listas'!$D$2,0.5,1))</f>
        <v>1</v>
      </c>
      <c r="I30" s="65">
        <f>+IFERROR(AVERAGEIFS(IF($C$18='99.Listas'!$D$2,'01.DatosActividades'!$H$3:$H$439,'01.DatosActividades'!$L$3:$L$439),'01.DatosActividades'!$A$3:$A$439,'03.Informe'!B30),"")</f>
        <v>0.91500000000000004</v>
      </c>
    </row>
    <row r="31" spans="1:9" s="5" customFormat="1" ht="94.5" customHeight="1" x14ac:dyDescent="0.2">
      <c r="A31" s="64" t="str">
        <f>+IF('01.DatosPlanes'!A13="","",'01.DatosPlanes'!A13)</f>
        <v>Plan de Riesgos de Corrupción</v>
      </c>
      <c r="B31" s="63">
        <f>+IF('01.DatosPlanes'!B13="","",'01.DatosPlanes'!B13)</f>
        <v>3253</v>
      </c>
      <c r="C31" s="123" t="str">
        <f>+IF('01.DatosPlanes'!D13="","",'01.DatosPlanes'!D13)</f>
        <v>RIESGO: Solicitar y recibir dádivas para dilatar los procesos contravencionales en primera o segunda instancia relacionados con los servicios de transporte y movilidad. DESCRIPCIÓN: Puede suceder que se realicen cobros no autorizados para dilatar el trámite con el propósito de obtener el vencimiento de términos o prescripción de las ordenes de comparendo</v>
      </c>
      <c r="D31" s="124"/>
      <c r="E31" s="125"/>
      <c r="F31" s="63">
        <f>+IF('01.DatosPlanes'!E13="","",'01.DatosPlanes'!E13)</f>
        <v>2</v>
      </c>
      <c r="G31" s="65">
        <f t="shared" si="0"/>
        <v>1</v>
      </c>
      <c r="H31" s="65">
        <f>+IF(F31="","",IF($C$18='99.Listas'!$D$2,0.5,1))</f>
        <v>1</v>
      </c>
      <c r="I31" s="65">
        <f>+IFERROR(AVERAGEIFS(IF($C$18='99.Listas'!$D$2,'01.DatosActividades'!$H$3:$H$439,'01.DatosActividades'!$L$3:$L$439),'01.DatosActividades'!$A$3:$A$439,'03.Informe'!B31),"")</f>
        <v>1</v>
      </c>
    </row>
    <row r="32" spans="1:9" s="5" customFormat="1" ht="94.5" customHeight="1" x14ac:dyDescent="0.2">
      <c r="A32" s="64" t="str">
        <f>+IF('01.DatosPlanes'!A14="","",'01.DatosPlanes'!A14)</f>
        <v>Plan de Riesgos de Corrupción</v>
      </c>
      <c r="B32" s="63">
        <f>+IF('01.DatosPlanes'!B14="","",'01.DatosPlanes'!B14)</f>
        <v>3254</v>
      </c>
      <c r="C32" s="123" t="str">
        <f>+IF('01.DatosPlanes'!D14="","",'01.DatosPlanes'!D14)</f>
        <v>RIESGO: Uso ilegal y manipulación indebida de las plataformas tecnológicas o sistemas de información relacionados con lo servicios de transporte y movilidad. DESCRIPCIÓN: Puede suceder que se realice un inadecuado manejo de la información en las plataformas tecnológicas, con el fin de favorecer a un usuario que realiza trámites y servicios de transito o es objeto de proceso de cobro coactivo (Contravencional)</v>
      </c>
      <c r="D32" s="124"/>
      <c r="E32" s="125"/>
      <c r="F32" s="63">
        <f>+IF('01.DatosPlanes'!E14="","",'01.DatosPlanes'!E14)</f>
        <v>2</v>
      </c>
      <c r="G32" s="65">
        <f t="shared" si="0"/>
        <v>1</v>
      </c>
      <c r="H32" s="65">
        <f>+IF(F32="","",IF($C$18='99.Listas'!$D$2,0.5,1))</f>
        <v>1</v>
      </c>
      <c r="I32" s="65">
        <f>+IFERROR(AVERAGEIFS(IF($C$18='99.Listas'!$D$2,'01.DatosActividades'!$H$3:$H$439,'01.DatosActividades'!$L$3:$L$439),'01.DatosActividades'!$A$3:$A$439,'03.Informe'!B32),"")</f>
        <v>1</v>
      </c>
    </row>
    <row r="33" spans="1:9" s="5" customFormat="1" ht="94.5" customHeight="1" x14ac:dyDescent="0.2">
      <c r="A33" s="64" t="str">
        <f>+IF('01.DatosPlanes'!A15="","",'01.DatosPlanes'!A15)</f>
        <v>Plan de Riesgos de Corrupción</v>
      </c>
      <c r="B33" s="63">
        <f>+IF('01.DatosPlanes'!B15="","",'01.DatosPlanes'!B15)</f>
        <v>3255</v>
      </c>
      <c r="C33" s="123" t="str">
        <f>+IF('01.DatosPlanes'!D15="","",'01.DatosPlanes'!D15)</f>
        <v>RIESGO: Pérdida intencional u ocultamiento de la información contenida en los expedientes de los usuarios o infractores de tránsito. DESCRIPCIÓN: Puede suceder que se oculte o desaparezca información de forma intencional con el fin de favorecer o afectar a un usuario o a un tercero interesado.</v>
      </c>
      <c r="D33" s="124"/>
      <c r="E33" s="125"/>
      <c r="F33" s="63">
        <f>+IF('01.DatosPlanes'!E15="","",'01.DatosPlanes'!E15)</f>
        <v>3</v>
      </c>
      <c r="G33" s="65">
        <f t="shared" si="0"/>
        <v>1</v>
      </c>
      <c r="H33" s="65">
        <f>+IF(F33="","",IF($C$18='99.Listas'!$D$2,0.5,1))</f>
        <v>1</v>
      </c>
      <c r="I33" s="65">
        <f>+IFERROR(AVERAGEIFS(IF($C$18='99.Listas'!$D$2,'01.DatosActividades'!$H$3:$H$439,'01.DatosActividades'!$L$3:$L$439),'01.DatosActividades'!$A$3:$A$439,'03.Informe'!B33),"")</f>
        <v>1</v>
      </c>
    </row>
    <row r="34" spans="1:9" s="5" customFormat="1" ht="94.5" customHeight="1" x14ac:dyDescent="0.2">
      <c r="A34" s="64" t="str">
        <f>+IF('01.DatosPlanes'!A16="","",'01.DatosPlanes'!A16)</f>
        <v>Plan de Riesgos de Corrupción</v>
      </c>
      <c r="B34" s="63">
        <f>+IF('01.DatosPlanes'!B16="","",'01.DatosPlanes'!B16)</f>
        <v>3256</v>
      </c>
      <c r="C34" s="123" t="str">
        <f>+IF('01.DatosPlanes'!D16="","",'01.DatosPlanes'!D16)</f>
        <v>RIESGO: Posibilidad de que se distribuya erradamente el ingreso con destinación especifica para favorecer un tercero DESCRIPCIÓN: Puede suceder que al momento de distribuir el recaudo se omita un destinación</v>
      </c>
      <c r="D34" s="124"/>
      <c r="E34" s="125"/>
      <c r="F34" s="63">
        <f>+IF('01.DatosPlanes'!E16="","",'01.DatosPlanes'!E16)</f>
        <v>2</v>
      </c>
      <c r="G34" s="65">
        <f t="shared" si="0"/>
        <v>1</v>
      </c>
      <c r="H34" s="65">
        <f>+IF(F34="","",IF($C$18='99.Listas'!$D$2,0.5,1))</f>
        <v>1</v>
      </c>
      <c r="I34" s="65">
        <f>+IFERROR(AVERAGEIFS(IF($C$18='99.Listas'!$D$2,'01.DatosActividades'!$H$3:$H$439,'01.DatosActividades'!$L$3:$L$439),'01.DatosActividades'!$A$3:$A$439,'03.Informe'!B34),"")</f>
        <v>1</v>
      </c>
    </row>
    <row r="35" spans="1:9" s="5" customFormat="1" ht="94.5" customHeight="1" x14ac:dyDescent="0.2">
      <c r="A35" s="64" t="str">
        <f>+IF('01.DatosPlanes'!A17="","",'01.DatosPlanes'!A17)</f>
        <v>Plan de Riesgos de Corrupción</v>
      </c>
      <c r="B35" s="63">
        <f>+IF('01.DatosPlanes'!B17="","",'01.DatosPlanes'!B17)</f>
        <v>3328</v>
      </c>
      <c r="C35" s="123" t="str">
        <f>+IF('01.DatosPlanes'!D17="","",'01.DatosPlanes'!D17)</f>
        <v>RIESGO: Desviaciòn de recursos a grupos de poblacion en particular y no a los focalizados por intereses personales. DESCRIPCIÓN: Puede suceder que los programas ofertados por las Secretarías beneficien a poblaciones no priorizadas</v>
      </c>
      <c r="D35" s="124"/>
      <c r="E35" s="125"/>
      <c r="F35" s="63">
        <f>+IF('01.DatosPlanes'!E17="","",'01.DatosPlanes'!E17)</f>
        <v>4</v>
      </c>
      <c r="G35" s="65">
        <f t="shared" si="0"/>
        <v>1</v>
      </c>
      <c r="H35" s="65">
        <f>+IF(F35="","",IF($C$18='99.Listas'!$D$2,0.5,1))</f>
        <v>1</v>
      </c>
      <c r="I35" s="65">
        <f>+IFERROR(AVERAGEIFS(IF($C$18='99.Listas'!$D$2,'01.DatosActividades'!$H$3:$H$439,'01.DatosActividades'!$L$3:$L$439),'01.DatosActividades'!$A$3:$A$439,'03.Informe'!B35),"")</f>
        <v>0.79</v>
      </c>
    </row>
    <row r="36" spans="1:9" s="5" customFormat="1" ht="94.5" hidden="1" customHeight="1" x14ac:dyDescent="0.2">
      <c r="A36" s="64" t="str">
        <f>+IF('01.DatosPlanes'!A18="","",'01.DatosPlanes'!A18)</f>
        <v/>
      </c>
      <c r="B36" s="63" t="str">
        <f>+IF('01.DatosPlanes'!B18="","",'01.DatosPlanes'!B18)</f>
        <v/>
      </c>
      <c r="C36" s="126" t="str">
        <f>+IF('01.DatosPlanes'!D18="","",'01.DatosPlanes'!D18)</f>
        <v/>
      </c>
      <c r="D36" s="127"/>
      <c r="E36" s="128"/>
      <c r="F36" s="63" t="str">
        <f>+IF('01.DatosPlanes'!E18="","",'01.DatosPlanes'!E18)</f>
        <v/>
      </c>
      <c r="G36" s="65" t="str">
        <f t="shared" si="0"/>
        <v/>
      </c>
      <c r="H36" s="65" t="str">
        <f>+IF(F36="","",IF($C$18='99.Listas'!$D$2,0.5,1))</f>
        <v/>
      </c>
      <c r="I36" s="65" t="str">
        <f>+IFERROR(AVERAGEIFS(IF($C$18='99.Listas'!$D$2,'01.DatosActividades'!$H$3:$H$439,'01.DatosActividades'!$L$3:$L$439),'01.DatosActividades'!$A$3:$A$439,'03.Informe'!B36),"")</f>
        <v/>
      </c>
    </row>
    <row r="37" spans="1:9" s="74" customFormat="1" ht="29.25" customHeight="1" x14ac:dyDescent="0.25">
      <c r="A37" s="76"/>
    </row>
    <row r="38" spans="1:9" ht="15" customHeight="1" x14ac:dyDescent="0.2">
      <c r="A38" s="74"/>
      <c r="B38" s="74"/>
      <c r="C38" s="74"/>
      <c r="D38" s="74"/>
      <c r="E38" s="74"/>
      <c r="F38" s="74"/>
      <c r="G38" s="74"/>
      <c r="H38" s="74"/>
      <c r="I38" s="74"/>
    </row>
    <row r="39" spans="1:9" x14ac:dyDescent="0.2">
      <c r="A39" s="74"/>
      <c r="B39" s="74"/>
      <c r="C39" s="77"/>
      <c r="D39" s="77"/>
      <c r="E39" s="77"/>
      <c r="F39" s="77"/>
      <c r="G39" s="77"/>
      <c r="H39" s="74"/>
      <c r="I39" s="74"/>
    </row>
    <row r="40" spans="1:9" x14ac:dyDescent="0.2">
      <c r="A40" s="74"/>
      <c r="B40" s="74"/>
      <c r="C40" s="77"/>
      <c r="D40" s="77"/>
      <c r="E40" s="77"/>
      <c r="F40" s="77"/>
      <c r="G40" s="77"/>
      <c r="H40" s="74"/>
      <c r="I40" s="74"/>
    </row>
    <row r="41" spans="1:9" x14ac:dyDescent="0.2">
      <c r="A41" s="74"/>
      <c r="B41" s="74"/>
      <c r="C41" s="77"/>
      <c r="D41" s="77"/>
      <c r="E41" s="77"/>
      <c r="F41" s="77"/>
      <c r="G41" s="77"/>
      <c r="H41" s="74"/>
      <c r="I41" s="74"/>
    </row>
    <row r="42" spans="1:9" x14ac:dyDescent="0.2">
      <c r="A42" s="74"/>
      <c r="B42" s="74"/>
      <c r="C42" s="77"/>
      <c r="D42" s="77"/>
      <c r="E42" s="77"/>
      <c r="F42" s="77"/>
      <c r="G42" s="77"/>
      <c r="H42" s="74"/>
      <c r="I42" s="74"/>
    </row>
    <row r="43" spans="1:9" x14ac:dyDescent="0.2">
      <c r="A43" s="74"/>
      <c r="B43" s="74"/>
      <c r="C43" s="77"/>
      <c r="D43" s="77"/>
      <c r="E43" s="77"/>
      <c r="F43" s="77"/>
      <c r="G43" s="77"/>
      <c r="H43" s="74"/>
      <c r="I43" s="74"/>
    </row>
    <row r="44" spans="1:9" x14ac:dyDescent="0.2">
      <c r="A44" s="74"/>
      <c r="B44" s="74"/>
      <c r="C44" s="77"/>
      <c r="D44" s="77"/>
      <c r="E44" s="77"/>
      <c r="F44" s="77"/>
      <c r="G44" s="77"/>
      <c r="H44" s="74"/>
      <c r="I44" s="74"/>
    </row>
    <row r="45" spans="1:9" x14ac:dyDescent="0.2">
      <c r="A45" s="74"/>
      <c r="B45" s="74"/>
      <c r="C45" s="77"/>
      <c r="D45" s="77"/>
      <c r="E45" s="77"/>
      <c r="F45" s="77"/>
      <c r="G45" s="77"/>
      <c r="H45" s="74"/>
      <c r="I45" s="74"/>
    </row>
    <row r="46" spans="1:9" x14ac:dyDescent="0.2">
      <c r="A46" s="74"/>
      <c r="B46" s="74"/>
      <c r="C46" s="77"/>
      <c r="D46" s="77"/>
      <c r="E46" s="77"/>
      <c r="F46" s="77"/>
      <c r="G46" s="77"/>
      <c r="H46" s="74"/>
      <c r="I46" s="74"/>
    </row>
    <row r="47" spans="1:9" x14ac:dyDescent="0.2">
      <c r="A47" s="74"/>
      <c r="B47" s="74"/>
      <c r="C47" s="77"/>
      <c r="D47" s="77"/>
      <c r="E47" s="77"/>
      <c r="F47" s="77"/>
      <c r="G47" s="77"/>
      <c r="H47" s="74"/>
      <c r="I47" s="74"/>
    </row>
    <row r="48" spans="1:9" x14ac:dyDescent="0.2">
      <c r="A48" s="74"/>
      <c r="B48" s="74"/>
      <c r="C48" s="77"/>
      <c r="D48" s="77"/>
      <c r="E48" s="77"/>
      <c r="F48" s="77"/>
      <c r="G48" s="77"/>
      <c r="H48" s="74"/>
      <c r="I48" s="74"/>
    </row>
    <row r="49" spans="1:9" x14ac:dyDescent="0.2">
      <c r="A49" s="74"/>
      <c r="B49" s="74"/>
      <c r="C49" s="77"/>
      <c r="D49" s="77"/>
      <c r="E49" s="77"/>
      <c r="F49" s="77"/>
      <c r="G49" s="77"/>
      <c r="H49" s="74"/>
      <c r="I49" s="74"/>
    </row>
    <row r="50" spans="1:9" x14ac:dyDescent="0.2">
      <c r="A50" s="74"/>
      <c r="B50" s="74"/>
      <c r="C50" s="77"/>
      <c r="D50" s="77"/>
      <c r="E50" s="77"/>
      <c r="F50" s="77"/>
      <c r="G50" s="77"/>
      <c r="H50" s="74"/>
      <c r="I50" s="74"/>
    </row>
    <row r="51" spans="1:9" x14ac:dyDescent="0.2">
      <c r="A51" s="74"/>
      <c r="B51" s="74"/>
      <c r="C51" s="77"/>
      <c r="D51" s="77"/>
      <c r="E51" s="77"/>
      <c r="F51" s="77"/>
      <c r="G51" s="77"/>
      <c r="H51" s="74"/>
      <c r="I51" s="74"/>
    </row>
    <row r="52" spans="1:9" x14ac:dyDescent="0.2">
      <c r="A52" s="74"/>
      <c r="B52" s="74"/>
      <c r="C52" s="77"/>
      <c r="D52" s="77"/>
      <c r="E52" s="77"/>
      <c r="F52" s="77"/>
      <c r="G52" s="77"/>
      <c r="H52" s="74"/>
      <c r="I52" s="74"/>
    </row>
    <row r="53" spans="1:9" x14ac:dyDescent="0.2">
      <c r="A53" s="74"/>
      <c r="B53" s="74"/>
      <c r="C53" s="77"/>
      <c r="D53" s="77"/>
      <c r="E53" s="77"/>
      <c r="F53" s="77"/>
      <c r="G53" s="77"/>
      <c r="H53" s="74"/>
      <c r="I53" s="74"/>
    </row>
    <row r="54" spans="1:9" x14ac:dyDescent="0.2">
      <c r="A54" s="74"/>
      <c r="B54" s="74"/>
      <c r="C54" s="77"/>
      <c r="D54" s="77"/>
      <c r="E54" s="77"/>
      <c r="F54" s="77"/>
      <c r="G54" s="77"/>
      <c r="H54" s="74"/>
      <c r="I54" s="74"/>
    </row>
    <row r="55" spans="1:9" x14ac:dyDescent="0.2">
      <c r="A55" s="74"/>
      <c r="B55" s="74"/>
      <c r="C55" s="77"/>
      <c r="D55" s="77"/>
      <c r="E55" s="77"/>
      <c r="F55" s="77"/>
      <c r="G55" s="77"/>
      <c r="H55" s="74"/>
      <c r="I55" s="74"/>
    </row>
    <row r="56" spans="1:9" x14ac:dyDescent="0.2">
      <c r="A56" s="74"/>
      <c r="B56" s="74"/>
      <c r="C56" s="77"/>
      <c r="D56" s="77"/>
      <c r="E56" s="77"/>
      <c r="F56" s="77"/>
      <c r="G56" s="77"/>
      <c r="H56" s="74"/>
      <c r="I56" s="74"/>
    </row>
    <row r="57" spans="1:9" x14ac:dyDescent="0.2">
      <c r="A57" s="74"/>
      <c r="B57" s="74"/>
      <c r="C57" s="77"/>
      <c r="D57" s="77"/>
      <c r="E57" s="77"/>
      <c r="F57" s="77"/>
      <c r="G57" s="77"/>
      <c r="H57" s="74"/>
      <c r="I57" s="74"/>
    </row>
    <row r="58" spans="1:9" x14ac:dyDescent="0.2">
      <c r="A58" s="74"/>
      <c r="B58" s="74"/>
      <c r="C58" s="77"/>
      <c r="D58" s="77"/>
      <c r="E58" s="77"/>
      <c r="F58" s="77"/>
      <c r="G58" s="77"/>
      <c r="H58" s="74"/>
      <c r="I58" s="74"/>
    </row>
    <row r="59" spans="1:9" x14ac:dyDescent="0.2">
      <c r="A59" s="74"/>
      <c r="B59" s="74"/>
      <c r="C59" s="77"/>
      <c r="D59" s="77"/>
      <c r="E59" s="77"/>
      <c r="F59" s="77"/>
      <c r="G59" s="77"/>
      <c r="H59" s="74"/>
      <c r="I59" s="74"/>
    </row>
    <row r="60" spans="1:9" x14ac:dyDescent="0.2">
      <c r="A60" s="74"/>
      <c r="B60" s="74"/>
      <c r="C60" s="77"/>
      <c r="D60" s="77"/>
      <c r="E60" s="77"/>
      <c r="F60" s="77"/>
      <c r="G60" s="77"/>
      <c r="H60" s="74"/>
      <c r="I60" s="74"/>
    </row>
    <row r="61" spans="1:9" x14ac:dyDescent="0.2">
      <c r="A61" s="74"/>
      <c r="B61" s="74"/>
      <c r="C61" s="77"/>
      <c r="D61" s="77"/>
      <c r="E61" s="77"/>
      <c r="F61" s="77"/>
      <c r="G61" s="77"/>
      <c r="H61" s="74"/>
      <c r="I61" s="74"/>
    </row>
    <row r="62" spans="1:9" x14ac:dyDescent="0.2">
      <c r="A62" s="74"/>
      <c r="B62" s="74"/>
      <c r="C62" s="77"/>
      <c r="D62" s="77"/>
      <c r="E62" s="77"/>
      <c r="F62" s="77"/>
      <c r="G62" s="77"/>
      <c r="H62" s="74"/>
      <c r="I62" s="74"/>
    </row>
    <row r="63" spans="1:9" x14ac:dyDescent="0.2">
      <c r="A63" s="74"/>
      <c r="B63" s="74"/>
      <c r="C63" s="77"/>
      <c r="D63" s="77"/>
      <c r="E63" s="77"/>
      <c r="F63" s="77"/>
      <c r="G63" s="77"/>
      <c r="H63" s="74"/>
      <c r="I63" s="74"/>
    </row>
    <row r="64" spans="1:9" x14ac:dyDescent="0.2">
      <c r="A64" s="74"/>
      <c r="B64" s="74"/>
      <c r="C64" s="77"/>
      <c r="D64" s="77"/>
      <c r="E64" s="77"/>
      <c r="F64" s="77"/>
      <c r="G64" s="77"/>
      <c r="H64" s="74"/>
      <c r="I64" s="74"/>
    </row>
    <row r="65" spans="1:9" x14ac:dyDescent="0.2">
      <c r="A65" s="74"/>
      <c r="B65" s="74"/>
      <c r="C65" s="77"/>
      <c r="D65" s="77"/>
      <c r="E65" s="77"/>
      <c r="F65" s="77"/>
      <c r="G65" s="77"/>
      <c r="H65" s="74"/>
      <c r="I65" s="74"/>
    </row>
    <row r="66" spans="1:9" x14ac:dyDescent="0.2">
      <c r="A66" s="74"/>
      <c r="B66" s="74"/>
      <c r="C66" s="77"/>
      <c r="D66" s="77"/>
      <c r="E66" s="77"/>
      <c r="F66" s="77"/>
      <c r="G66" s="77"/>
      <c r="H66" s="74"/>
      <c r="I66" s="74"/>
    </row>
    <row r="67" spans="1:9" x14ac:dyDescent="0.2">
      <c r="A67" s="74"/>
      <c r="B67" s="74"/>
      <c r="C67" s="77"/>
      <c r="D67" s="77"/>
      <c r="E67" s="77"/>
      <c r="F67" s="77"/>
      <c r="G67" s="77"/>
      <c r="H67" s="74"/>
      <c r="I67" s="74"/>
    </row>
    <row r="68" spans="1:9" x14ac:dyDescent="0.2">
      <c r="A68" s="74"/>
      <c r="B68" s="74"/>
      <c r="C68" s="77"/>
      <c r="D68" s="77"/>
      <c r="E68" s="77"/>
      <c r="F68" s="77"/>
      <c r="G68" s="77"/>
      <c r="H68" s="74"/>
      <c r="I68" s="74"/>
    </row>
    <row r="69" spans="1:9" x14ac:dyDescent="0.2">
      <c r="A69" s="74"/>
      <c r="B69" s="74"/>
      <c r="C69" s="77"/>
      <c r="D69" s="77"/>
      <c r="E69" s="77"/>
      <c r="F69" s="77"/>
      <c r="G69" s="77"/>
      <c r="H69" s="74"/>
      <c r="I69" s="74"/>
    </row>
    <row r="70" spans="1:9" x14ac:dyDescent="0.2">
      <c r="A70" s="74"/>
      <c r="B70" s="74"/>
      <c r="C70" s="77"/>
      <c r="D70" s="77"/>
      <c r="E70" s="77"/>
      <c r="F70" s="77"/>
      <c r="G70" s="77"/>
      <c r="H70" s="74"/>
      <c r="I70" s="74"/>
    </row>
    <row r="71" spans="1:9" x14ac:dyDescent="0.2">
      <c r="A71" s="74"/>
      <c r="B71" s="74"/>
      <c r="C71" s="77"/>
      <c r="D71" s="77"/>
      <c r="E71" s="77"/>
      <c r="F71" s="77"/>
      <c r="G71" s="77"/>
      <c r="H71" s="74"/>
      <c r="I71" s="74"/>
    </row>
    <row r="72" spans="1:9" x14ac:dyDescent="0.2">
      <c r="A72" s="74"/>
      <c r="B72" s="74"/>
      <c r="C72" s="77"/>
      <c r="D72" s="77"/>
      <c r="E72" s="77"/>
      <c r="F72" s="77"/>
      <c r="G72" s="77"/>
      <c r="H72" s="74"/>
      <c r="I72" s="74"/>
    </row>
    <row r="73" spans="1:9" s="9" customFormat="1" x14ac:dyDescent="0.2">
      <c r="A73" s="157" t="s">
        <v>249</v>
      </c>
      <c r="B73" s="157"/>
      <c r="C73" s="157"/>
      <c r="D73" s="157"/>
      <c r="E73" s="157"/>
      <c r="F73" s="157"/>
      <c r="G73" s="157"/>
      <c r="H73" s="157"/>
      <c r="I73" s="157"/>
    </row>
    <row r="74" spans="1:9" s="9" customFormat="1" x14ac:dyDescent="0.2">
      <c r="A74" s="157"/>
      <c r="B74" s="157"/>
      <c r="C74" s="157"/>
      <c r="D74" s="157"/>
      <c r="E74" s="157"/>
      <c r="F74" s="157"/>
      <c r="G74" s="157"/>
      <c r="H74" s="157"/>
      <c r="I74" s="157"/>
    </row>
    <row r="75" spans="1:9" s="9" customFormat="1" x14ac:dyDescent="0.2">
      <c r="A75" s="157"/>
      <c r="B75" s="157"/>
      <c r="C75" s="157"/>
      <c r="D75" s="157"/>
      <c r="E75" s="157"/>
      <c r="F75" s="157"/>
      <c r="G75" s="157"/>
      <c r="H75" s="157"/>
      <c r="I75" s="157"/>
    </row>
    <row r="76" spans="1:9" s="9" customFormat="1" x14ac:dyDescent="0.2">
      <c r="A76" s="157"/>
      <c r="B76" s="157"/>
      <c r="C76" s="157"/>
      <c r="D76" s="157"/>
      <c r="E76" s="157"/>
      <c r="F76" s="157"/>
      <c r="G76" s="157"/>
      <c r="H76" s="157"/>
      <c r="I76" s="157"/>
    </row>
    <row r="77" spans="1:9" s="9" customFormat="1" x14ac:dyDescent="0.2">
      <c r="A77" s="157"/>
      <c r="B77" s="157"/>
      <c r="C77" s="157"/>
      <c r="D77" s="157"/>
      <c r="E77" s="157"/>
      <c r="F77" s="157"/>
      <c r="G77" s="157"/>
      <c r="H77" s="157"/>
      <c r="I77" s="157"/>
    </row>
    <row r="78" spans="1:9" s="9" customFormat="1" x14ac:dyDescent="0.2">
      <c r="A78" s="157"/>
      <c r="B78" s="157"/>
      <c r="C78" s="157"/>
      <c r="D78" s="157"/>
      <c r="E78" s="157"/>
      <c r="F78" s="157"/>
      <c r="G78" s="157"/>
      <c r="H78" s="157"/>
      <c r="I78" s="157"/>
    </row>
    <row r="79" spans="1:9" s="9" customFormat="1" x14ac:dyDescent="0.2">
      <c r="A79" s="157"/>
      <c r="B79" s="157"/>
      <c r="C79" s="157"/>
      <c r="D79" s="157"/>
      <c r="E79" s="157"/>
      <c r="F79" s="157"/>
      <c r="G79" s="157"/>
      <c r="H79" s="157"/>
      <c r="I79" s="157"/>
    </row>
    <row r="80" spans="1:9" s="9" customFormat="1" x14ac:dyDescent="0.2">
      <c r="A80" s="157"/>
      <c r="B80" s="157"/>
      <c r="C80" s="157"/>
      <c r="D80" s="157"/>
      <c r="E80" s="157"/>
      <c r="F80" s="157"/>
      <c r="G80" s="157"/>
      <c r="H80" s="157"/>
      <c r="I80" s="157"/>
    </row>
    <row r="81" spans="1:9" s="9" customFormat="1" x14ac:dyDescent="0.2">
      <c r="A81" s="157"/>
      <c r="B81" s="157"/>
      <c r="C81" s="157"/>
      <c r="D81" s="157"/>
      <c r="E81" s="157"/>
      <c r="F81" s="157"/>
      <c r="G81" s="157"/>
      <c r="H81" s="157"/>
      <c r="I81" s="157"/>
    </row>
    <row r="82" spans="1:9" s="9" customFormat="1" x14ac:dyDescent="0.2">
      <c r="A82" s="157"/>
      <c r="B82" s="157"/>
      <c r="C82" s="157"/>
      <c r="D82" s="157"/>
      <c r="E82" s="157"/>
      <c r="F82" s="157"/>
      <c r="G82" s="157"/>
      <c r="H82" s="157"/>
      <c r="I82" s="157"/>
    </row>
    <row r="83" spans="1:9" s="9" customFormat="1" x14ac:dyDescent="0.2">
      <c r="A83" s="157"/>
      <c r="B83" s="157"/>
      <c r="C83" s="157"/>
      <c r="D83" s="157"/>
      <c r="E83" s="157"/>
      <c r="F83" s="157"/>
      <c r="G83" s="157"/>
      <c r="H83" s="157"/>
      <c r="I83" s="157"/>
    </row>
    <row r="84" spans="1:9" s="9" customFormat="1" x14ac:dyDescent="0.2">
      <c r="A84" s="157"/>
      <c r="B84" s="157"/>
      <c r="C84" s="157"/>
      <c r="D84" s="157"/>
      <c r="E84" s="157"/>
      <c r="F84" s="157"/>
      <c r="G84" s="157"/>
      <c r="H84" s="157"/>
      <c r="I84" s="157"/>
    </row>
    <row r="85" spans="1:9" s="9" customFormat="1" x14ac:dyDescent="0.2">
      <c r="A85" s="157"/>
      <c r="B85" s="157"/>
      <c r="C85" s="157"/>
      <c r="D85" s="157"/>
      <c r="E85" s="157"/>
      <c r="F85" s="157"/>
      <c r="G85" s="157"/>
      <c r="H85" s="157"/>
      <c r="I85" s="157"/>
    </row>
    <row r="86" spans="1:9" s="9" customFormat="1" x14ac:dyDescent="0.2">
      <c r="A86" s="157"/>
      <c r="B86" s="157"/>
      <c r="C86" s="157"/>
      <c r="D86" s="157"/>
      <c r="E86" s="157"/>
      <c r="F86" s="157"/>
      <c r="G86" s="157"/>
      <c r="H86" s="157"/>
      <c r="I86" s="157"/>
    </row>
    <row r="87" spans="1:9" s="74" customFormat="1" ht="30" customHeight="1" x14ac:dyDescent="0.2">
      <c r="A87" s="158" t="s">
        <v>98</v>
      </c>
      <c r="B87" s="158"/>
      <c r="C87" s="158"/>
      <c r="D87" s="158"/>
      <c r="E87" s="158"/>
      <c r="F87" s="158"/>
      <c r="G87" s="158"/>
      <c r="H87" s="158"/>
      <c r="I87" s="158"/>
    </row>
    <row r="88" spans="1:9" ht="36" x14ac:dyDescent="0.2">
      <c r="A88" s="78"/>
      <c r="B88" s="168" t="s">
        <v>45</v>
      </c>
      <c r="C88" s="168"/>
      <c r="D88" s="168"/>
      <c r="E88" s="168"/>
      <c r="F88" s="53" t="s">
        <v>63</v>
      </c>
      <c r="G88" s="53" t="s">
        <v>66</v>
      </c>
      <c r="H88" s="53" t="s">
        <v>64</v>
      </c>
      <c r="I88" s="78"/>
    </row>
    <row r="89" spans="1:9" ht="25.5" hidden="1" customHeight="1" x14ac:dyDescent="0.2">
      <c r="A89" s="79"/>
      <c r="B89" s="147" t="str">
        <f>+'99.Listas'!B2</f>
        <v>Alta Consejería para la Felicidad y Bienestar</v>
      </c>
      <c r="C89" s="147"/>
      <c r="D89" s="147"/>
      <c r="E89" s="147"/>
      <c r="F89" s="66" t="str">
        <f>+IF(COUNTIF('01.DatosActividades'!$F$3:$F$439,'03.Informe'!B89)=0,"",COUNTIF('01.DatosActividades'!$F$3:$F$439,'03.Informe'!B89))</f>
        <v/>
      </c>
      <c r="G89" s="67" t="str">
        <f>+IF(F89="","",(COUNTIFS('01.DatosActividades'!$F$3:$F$439,'03.Informe'!B89,'01.DatosActividades'!$G$3:$G$439,0))/F89)</f>
        <v/>
      </c>
      <c r="H89" s="67" t="str">
        <f>+IFERROR(AVERAGEIFS(IF($C$18='99.Listas'!$D$2,'01.DatosActividades'!$H$3:$H$439,'01.DatosActividades'!$L$3:$L$439),'01.DatosActividades'!$F$3:$F$439,'03.Informe'!B89),"")</f>
        <v/>
      </c>
      <c r="I89" s="74"/>
    </row>
    <row r="90" spans="1:9" ht="25.5" customHeight="1" x14ac:dyDescent="0.2">
      <c r="A90" s="74"/>
      <c r="B90" s="147" t="str">
        <f>+'99.Listas'!B3</f>
        <v>Oficina de Control Interno</v>
      </c>
      <c r="C90" s="147"/>
      <c r="D90" s="147"/>
      <c r="E90" s="147"/>
      <c r="F90" s="66">
        <f>+IF(COUNTIF('01.DatosActividades'!$F$3:$F$439,'03.Informe'!B90)=0,"",COUNTIF('01.DatosActividades'!$F$3:$F$439,'03.Informe'!B90))</f>
        <v>1</v>
      </c>
      <c r="G90" s="67">
        <f>+IF(F90="","",(COUNTIFS('01.DatosActividades'!$F$3:$F$439,'03.Informe'!B90,'01.DatosActividades'!$G$3:$G$439,0))/F90)</f>
        <v>0</v>
      </c>
      <c r="H90" s="67">
        <f>+IFERROR(AVERAGEIFS(IF($C$18='99.Listas'!$D$2,'01.DatosActividades'!$H$3:$H$439,'01.DatosActividades'!$L$3:$L$439),'01.DatosActividades'!$F$3:$F$439,'03.Informe'!B90),"")</f>
        <v>1</v>
      </c>
      <c r="I90" s="74"/>
    </row>
    <row r="91" spans="1:9" ht="25.5" hidden="1" customHeight="1" x14ac:dyDescent="0.2">
      <c r="A91" s="74"/>
      <c r="B91" s="147" t="str">
        <f>+'99.Listas'!B4</f>
        <v>Oficina de Control Interno Disciplinario</v>
      </c>
      <c r="C91" s="147"/>
      <c r="D91" s="147"/>
      <c r="E91" s="147"/>
      <c r="F91" s="66" t="str">
        <f>+IF(COUNTIF('01.DatosActividades'!$F$3:$F$439,'03.Informe'!B91)=0,"",COUNTIF('01.DatosActividades'!$F$3:$F$439,'03.Informe'!B91))</f>
        <v/>
      </c>
      <c r="G91" s="67" t="str">
        <f>+IF(F91="","",(COUNTIFS('01.DatosActividades'!$F$3:$F$439,'03.Informe'!B91,'01.DatosActividades'!$G$3:$G$439,0))/F91)</f>
        <v/>
      </c>
      <c r="H91" s="67" t="str">
        <f>+IFERROR(AVERAGEIFS(IF($C$18='99.Listas'!$D$2,'01.DatosActividades'!$H$3:$H$439,'01.DatosActividades'!$L$3:$L$439),'01.DatosActividades'!$F$3:$F$439,'03.Informe'!B91),"")</f>
        <v/>
      </c>
      <c r="I91" s="74"/>
    </row>
    <row r="92" spans="1:9" ht="25.5" hidden="1" customHeight="1" x14ac:dyDescent="0.2">
      <c r="A92" s="74"/>
      <c r="B92" s="147" t="str">
        <f>+'99.Listas'!B5</f>
        <v>Secretaría de Agricultura y Desarrollo Rural</v>
      </c>
      <c r="C92" s="147"/>
      <c r="D92" s="147"/>
      <c r="E92" s="147"/>
      <c r="F92" s="66" t="str">
        <f>+IF(COUNTIF('01.DatosActividades'!$F$3:$F$439,'03.Informe'!B92)=0,"",COUNTIF('01.DatosActividades'!$F$3:$F$439,'03.Informe'!B92))</f>
        <v/>
      </c>
      <c r="G92" s="67" t="str">
        <f>+IF(F92="","",(COUNTIFS('01.DatosActividades'!$F$3:$F$439,'03.Informe'!B92,'01.DatosActividades'!$G$3:$G$439,0))/F92)</f>
        <v/>
      </c>
      <c r="H92" s="67" t="str">
        <f>+IFERROR(AVERAGEIFS(IF($C$18='99.Listas'!$D$2,'01.DatosActividades'!$H$3:$H$439,'01.DatosActividades'!$L$3:$L$439),'01.DatosActividades'!$F$3:$F$439,'03.Informe'!B92),"")</f>
        <v/>
      </c>
      <c r="I92" s="74"/>
    </row>
    <row r="93" spans="1:9" ht="25.5" hidden="1" customHeight="1" x14ac:dyDescent="0.2">
      <c r="A93" s="74"/>
      <c r="B93" s="147" t="str">
        <f>+'99.Listas'!B6</f>
        <v>Secretaría de Ciencia, Tecnología e Innovación</v>
      </c>
      <c r="C93" s="147"/>
      <c r="D93" s="147"/>
      <c r="E93" s="147"/>
      <c r="F93" s="66" t="str">
        <f>+IF(COUNTIF('01.DatosActividades'!$F$3:$F$439,'03.Informe'!B93)=0,"",COUNTIF('01.DatosActividades'!$F$3:$F$439,'03.Informe'!B93))</f>
        <v/>
      </c>
      <c r="G93" s="67" t="str">
        <f>+IF(F93="","",(COUNTIFS('01.DatosActividades'!$F$3:$F$439,'03.Informe'!B93,'01.DatosActividades'!$G$3:$G$439,0))/F93)</f>
        <v/>
      </c>
      <c r="H93" s="67" t="str">
        <f>+IFERROR(AVERAGEIFS(IF($C$18='99.Listas'!$D$2,'01.DatosActividades'!$H$3:$H$439,'01.DatosActividades'!$L$3:$L$439),'01.DatosActividades'!$F$3:$F$439,'03.Informe'!B93),"")</f>
        <v/>
      </c>
      <c r="I93" s="74"/>
    </row>
    <row r="94" spans="1:9" ht="25.5" hidden="1" customHeight="1" x14ac:dyDescent="0.2">
      <c r="A94" s="74"/>
      <c r="B94" s="147" t="str">
        <f>+'99.Listas'!B7</f>
        <v>Secretaría de Competitividad y Desarrollo Económico</v>
      </c>
      <c r="C94" s="147"/>
      <c r="D94" s="147"/>
      <c r="E94" s="147"/>
      <c r="F94" s="66" t="str">
        <f>+IF(COUNTIF('01.DatosActividades'!$F$3:$F$439,'03.Informe'!B94)=0,"",COUNTIF('01.DatosActividades'!$F$3:$F$439,'03.Informe'!B94))</f>
        <v/>
      </c>
      <c r="G94" s="67" t="str">
        <f>+IF(F94="","",(COUNTIFS('01.DatosActividades'!$F$3:$F$439,'03.Informe'!B94,'01.DatosActividades'!$G$3:$G$439,0))/F94)</f>
        <v/>
      </c>
      <c r="H94" s="67" t="str">
        <f>+IFERROR(AVERAGEIFS(IF($C$18='99.Listas'!$D$2,'01.DatosActividades'!$H$3:$H$439,'01.DatosActividades'!$L$3:$L$439),'01.DatosActividades'!$F$3:$F$439,'03.Informe'!B94),"")</f>
        <v/>
      </c>
      <c r="I94" s="74"/>
    </row>
    <row r="95" spans="1:9" ht="25.5" hidden="1" customHeight="1" x14ac:dyDescent="0.2">
      <c r="A95" s="74"/>
      <c r="B95" s="147" t="str">
        <f>+'99.Listas'!B8</f>
        <v>Secretaría de Cooperación y Enlace Institucional</v>
      </c>
      <c r="C95" s="147"/>
      <c r="D95" s="147"/>
      <c r="E95" s="147"/>
      <c r="F95" s="66" t="str">
        <f>+IF(COUNTIF('01.DatosActividades'!$F$3:$F$439,'03.Informe'!B95)=0,"",COUNTIF('01.DatosActividades'!$F$3:$F$439,'03.Informe'!B95))</f>
        <v/>
      </c>
      <c r="G95" s="67" t="str">
        <f>+IF(F95="","",(COUNTIFS('01.DatosActividades'!$F$3:$F$439,'03.Informe'!B95,'01.DatosActividades'!$G$3:$G$439,0))/F95)</f>
        <v/>
      </c>
      <c r="H95" s="67" t="str">
        <f>+IFERROR(AVERAGEIFS(IF($C$18='99.Listas'!$D$2,'01.DatosActividades'!$H$3:$H$439,'01.DatosActividades'!$L$3:$L$439),'01.DatosActividades'!$F$3:$F$439,'03.Informe'!B95),"")</f>
        <v/>
      </c>
      <c r="I95" s="74"/>
    </row>
    <row r="96" spans="1:9" ht="25.5" customHeight="1" x14ac:dyDescent="0.2">
      <c r="A96" s="74"/>
      <c r="B96" s="147" t="str">
        <f>+'99.Listas'!B9</f>
        <v>Secretaría de Desarrollo e Inclusión Social</v>
      </c>
      <c r="C96" s="147"/>
      <c r="D96" s="147"/>
      <c r="E96" s="147"/>
      <c r="F96" s="66">
        <f>+IF(COUNTIF('01.DatosActividades'!$F$3:$F$439,'03.Informe'!B96)=0,"",COUNTIF('01.DatosActividades'!$F$3:$F$439,'03.Informe'!B96))</f>
        <v>2</v>
      </c>
      <c r="G96" s="67">
        <f>+IF(F96="","",(COUNTIFS('01.DatosActividades'!$F$3:$F$439,'03.Informe'!B96,'01.DatosActividades'!$G$3:$G$439,0))/F96)</f>
        <v>0</v>
      </c>
      <c r="H96" s="67">
        <f>+IFERROR(AVERAGEIFS(IF($C$18='99.Listas'!$D$2,'01.DatosActividades'!$H$3:$H$439,'01.DatosActividades'!$L$3:$L$439),'01.DatosActividades'!$F$3:$F$439,'03.Informe'!B96),"")</f>
        <v>1</v>
      </c>
      <c r="I96" s="74"/>
    </row>
    <row r="97" spans="1:9" ht="25.5" customHeight="1" x14ac:dyDescent="0.2">
      <c r="A97" s="74"/>
      <c r="B97" s="147" t="str">
        <f>+'99.Listas'!B10</f>
        <v>Secretaría de Educación</v>
      </c>
      <c r="C97" s="147"/>
      <c r="D97" s="147"/>
      <c r="E97" s="147"/>
      <c r="F97" s="66">
        <f>+IF(COUNTIF('01.DatosActividades'!$F$3:$F$439,'03.Informe'!B97)=0,"",COUNTIF('01.DatosActividades'!$F$3:$F$439,'03.Informe'!B97))</f>
        <v>9</v>
      </c>
      <c r="G97" s="67">
        <f>+IF(F97="","",(COUNTIFS('01.DatosActividades'!$F$3:$F$439,'03.Informe'!B97,'01.DatosActividades'!$G$3:$G$439,0))/F97)</f>
        <v>0</v>
      </c>
      <c r="H97" s="67">
        <f>+IFERROR(AVERAGEIFS(IF($C$18='99.Listas'!$D$2,'01.DatosActividades'!$H$3:$H$439,'01.DatosActividades'!$L$3:$L$439),'01.DatosActividades'!$F$3:$F$439,'03.Informe'!B97),"")</f>
        <v>0.71111111111111114</v>
      </c>
      <c r="I97" s="74"/>
    </row>
    <row r="98" spans="1:9" s="9" customFormat="1" ht="25.5" hidden="1" customHeight="1" x14ac:dyDescent="0.2">
      <c r="A98" s="74"/>
      <c r="B98" s="147" t="str">
        <f>+'99.Listas'!B11</f>
        <v>Secretaría de Gobierno</v>
      </c>
      <c r="C98" s="147"/>
      <c r="D98" s="147"/>
      <c r="E98" s="147"/>
      <c r="F98" s="66" t="str">
        <f>+IF(COUNTIF('01.DatosActividades'!$F$3:$F$439,'03.Informe'!B98)=0,"",COUNTIF('01.DatosActividades'!$F$3:$F$439,'03.Informe'!B98))</f>
        <v/>
      </c>
      <c r="G98" s="67" t="str">
        <f>+IF(F98="","",(COUNTIFS('01.DatosActividades'!$F$3:$F$439,'03.Informe'!B98,'01.DatosActividades'!$G$3:$G$439,0))/F98)</f>
        <v/>
      </c>
      <c r="H98" s="67" t="str">
        <f>+IFERROR(AVERAGEIFS(IF($C$18='99.Listas'!$D$2,'01.DatosActividades'!$H$3:$H$439,'01.DatosActividades'!$L$3:$L$439),'01.DatosActividades'!$F$3:$F$439,'03.Informe'!B98),"")</f>
        <v/>
      </c>
      <c r="I98" s="74"/>
    </row>
    <row r="99" spans="1:9" s="9" customFormat="1" ht="25.5" customHeight="1" x14ac:dyDescent="0.2">
      <c r="A99" s="74"/>
      <c r="B99" s="147" t="str">
        <f>+'99.Listas'!B12</f>
        <v>Secretaría de Hábitat y Vivienda</v>
      </c>
      <c r="C99" s="147"/>
      <c r="D99" s="147"/>
      <c r="E99" s="147"/>
      <c r="F99" s="66">
        <f>+IF(COUNTIF('01.DatosActividades'!$F$3:$F$439,'03.Informe'!B99)=0,"",COUNTIF('01.DatosActividades'!$F$3:$F$439,'03.Informe'!B99))</f>
        <v>1</v>
      </c>
      <c r="G99" s="67">
        <f>+IF(F99="","",(COUNTIFS('01.DatosActividades'!$F$3:$F$439,'03.Informe'!B99,'01.DatosActividades'!$G$3:$G$439,0))/F99)</f>
        <v>0</v>
      </c>
      <c r="H99" s="67">
        <f>+IFERROR(AVERAGEIFS(IF($C$18='99.Listas'!$D$2,'01.DatosActividades'!$H$3:$H$439,'01.DatosActividades'!$L$3:$L$439),'01.DatosActividades'!$F$3:$F$439,'03.Informe'!B99),"")</f>
        <v>0.5</v>
      </c>
      <c r="I99" s="74"/>
    </row>
    <row r="100" spans="1:9" s="9" customFormat="1" ht="25.5" customHeight="1" x14ac:dyDescent="0.2">
      <c r="A100" s="74"/>
      <c r="B100" s="147" t="str">
        <f>+'99.Listas'!B13</f>
        <v>Secretaría de Hacienda</v>
      </c>
      <c r="C100" s="147"/>
      <c r="D100" s="147"/>
      <c r="E100" s="147"/>
      <c r="F100" s="66">
        <f>+IF(COUNTIF('01.DatosActividades'!$F$3:$F$439,'03.Informe'!B100)=0,"",COUNTIF('01.DatosActividades'!$F$3:$F$439,'03.Informe'!B100))</f>
        <v>2</v>
      </c>
      <c r="G100" s="67">
        <f>+IF(F100="","",(COUNTIFS('01.DatosActividades'!$F$3:$F$439,'03.Informe'!B100,'01.DatosActividades'!$G$3:$G$439,0))/F100)</f>
        <v>0</v>
      </c>
      <c r="H100" s="67">
        <f>+IFERROR(AVERAGEIFS(IF($C$18='99.Listas'!$D$2,'01.DatosActividades'!$H$3:$H$439,'01.DatosActividades'!$L$3:$L$439),'01.DatosActividades'!$F$3:$F$439,'03.Informe'!B100),"")</f>
        <v>1</v>
      </c>
      <c r="I100" s="74"/>
    </row>
    <row r="101" spans="1:9" s="9" customFormat="1" ht="25.5" hidden="1" customHeight="1" x14ac:dyDescent="0.2">
      <c r="A101" s="74"/>
      <c r="B101" s="147" t="str">
        <f>+'99.Listas'!B14</f>
        <v>Secretaría de Integración Regional</v>
      </c>
      <c r="C101" s="147"/>
      <c r="D101" s="147"/>
      <c r="E101" s="147"/>
      <c r="F101" s="66" t="str">
        <f>+IF(COUNTIF('01.DatosActividades'!$F$3:$F$439,'03.Informe'!B101)=0,"",COUNTIF('01.DatosActividades'!$F$3:$F$439,'03.Informe'!B101))</f>
        <v/>
      </c>
      <c r="G101" s="67" t="str">
        <f>+IF(F101="","",(COUNTIFS('01.DatosActividades'!$F$3:$F$439,'03.Informe'!B101,'01.DatosActividades'!$G$3:$G$439,0))/F101)</f>
        <v/>
      </c>
      <c r="H101" s="67" t="str">
        <f>+IFERROR(AVERAGEIFS(IF($C$18='99.Listas'!$D$2,'01.DatosActividades'!$H$3:$H$439,'01.DatosActividades'!$L$3:$L$439),'01.DatosActividades'!$F$3:$F$439,'03.Informe'!B101),"")</f>
        <v/>
      </c>
      <c r="I101" s="74"/>
    </row>
    <row r="102" spans="1:9" s="9" customFormat="1" ht="25.5" hidden="1" customHeight="1" x14ac:dyDescent="0.2">
      <c r="A102" s="74"/>
      <c r="B102" s="147" t="str">
        <f>+'99.Listas'!B15</f>
        <v>Secretaría de la Función Pública</v>
      </c>
      <c r="C102" s="147"/>
      <c r="D102" s="147"/>
      <c r="E102" s="147"/>
      <c r="F102" s="66" t="str">
        <f>+IF(COUNTIF('01.DatosActividades'!$F$3:$F$439,'03.Informe'!B102)=0,"",COUNTIF('01.DatosActividades'!$F$3:$F$439,'03.Informe'!B102))</f>
        <v/>
      </c>
      <c r="G102" s="67" t="str">
        <f>+IF(F102="","",(COUNTIFS('01.DatosActividades'!$F$3:$F$439,'03.Informe'!B102,'01.DatosActividades'!$G$3:$G$439,0))/F102)</f>
        <v/>
      </c>
      <c r="H102" s="67" t="str">
        <f>+IFERROR(AVERAGEIFS(IF($C$18='99.Listas'!$D$2,'01.DatosActividades'!$H$3:$H$439,'01.DatosActividades'!$L$3:$L$439),'01.DatosActividades'!$F$3:$F$439,'03.Informe'!B102),"")</f>
        <v/>
      </c>
      <c r="I102" s="74"/>
    </row>
    <row r="103" spans="1:9" s="9" customFormat="1" ht="25.5" customHeight="1" x14ac:dyDescent="0.2">
      <c r="A103" s="74"/>
      <c r="B103" s="147" t="str">
        <f>+'99.Listas'!B16</f>
        <v>Secretaría de la Mujer y Equidad de Género</v>
      </c>
      <c r="C103" s="147"/>
      <c r="D103" s="147"/>
      <c r="E103" s="147"/>
      <c r="F103" s="66">
        <f>+IF(COUNTIF('01.DatosActividades'!$F$3:$F$439,'03.Informe'!B103)=0,"",COUNTIF('01.DatosActividades'!$F$3:$F$439,'03.Informe'!B103))</f>
        <v>1</v>
      </c>
      <c r="G103" s="67">
        <f>+IF(F103="","",(COUNTIFS('01.DatosActividades'!$F$3:$F$439,'03.Informe'!B103,'01.DatosActividades'!$G$3:$G$439,0))/F103)</f>
        <v>0</v>
      </c>
      <c r="H103" s="67">
        <f>+IFERROR(AVERAGEIFS(IF($C$18='99.Listas'!$D$2,'01.DatosActividades'!$H$3:$H$439,'01.DatosActividades'!$L$3:$L$439),'01.DatosActividades'!$F$3:$F$439,'03.Informe'!B103),"")</f>
        <v>0.66</v>
      </c>
      <c r="I103" s="74"/>
    </row>
    <row r="104" spans="1:9" s="9" customFormat="1" ht="25.5" hidden="1" customHeight="1" x14ac:dyDescent="0.2">
      <c r="A104" s="74"/>
      <c r="B104" s="147" t="str">
        <f>+'99.Listas'!B17</f>
        <v>Secretaría de las Tecnologías de la Información y las Comunicaciones</v>
      </c>
      <c r="C104" s="147"/>
      <c r="D104" s="147"/>
      <c r="E104" s="147"/>
      <c r="F104" s="66" t="str">
        <f>+IF(COUNTIF('01.DatosActividades'!$F$3:$F$439,'03.Informe'!B104)=0,"",COUNTIF('01.DatosActividades'!$F$3:$F$439,'03.Informe'!B104))</f>
        <v/>
      </c>
      <c r="G104" s="67" t="str">
        <f>+IF(F104="","",(COUNTIFS('01.DatosActividades'!$F$3:$F$439,'03.Informe'!B104,'01.DatosActividades'!$G$3:$G$439,0))/F104)</f>
        <v/>
      </c>
      <c r="H104" s="67" t="str">
        <f>+IFERROR(AVERAGEIFS(IF($C$18='99.Listas'!$D$2,'01.DatosActividades'!$H$3:$H$439,'01.DatosActividades'!$L$3:$L$439),'01.DatosActividades'!$F$3:$F$439,'03.Informe'!B104),"")</f>
        <v/>
      </c>
      <c r="I104" s="74"/>
    </row>
    <row r="105" spans="1:9" s="9" customFormat="1" ht="25.5" hidden="1" customHeight="1" x14ac:dyDescent="0.2">
      <c r="A105" s="74"/>
      <c r="B105" s="147" t="str">
        <f>+'99.Listas'!B18</f>
        <v>Secretaría de Minas, Energía y Gas</v>
      </c>
      <c r="C105" s="147"/>
      <c r="D105" s="147"/>
      <c r="E105" s="147"/>
      <c r="F105" s="66" t="str">
        <f>+IF(COUNTIF('01.DatosActividades'!$F$3:$F$439,'03.Informe'!B105)=0,"",COUNTIF('01.DatosActividades'!$F$3:$F$439,'03.Informe'!B105))</f>
        <v/>
      </c>
      <c r="G105" s="67" t="str">
        <f>+IF(F105="","",(COUNTIFS('01.DatosActividades'!$F$3:$F$439,'03.Informe'!B105,'01.DatosActividades'!$G$3:$G$439,0))/F105)</f>
        <v/>
      </c>
      <c r="H105" s="67" t="str">
        <f>+IFERROR(AVERAGEIFS(IF($C$18='99.Listas'!$D$2,'01.DatosActividades'!$H$3:$H$439,'01.DatosActividades'!$L$3:$L$439),'01.DatosActividades'!$F$3:$F$439,'03.Informe'!B105),"")</f>
        <v/>
      </c>
      <c r="I105" s="74"/>
    </row>
    <row r="106" spans="1:9" s="9" customFormat="1" ht="25.5" customHeight="1" x14ac:dyDescent="0.2">
      <c r="A106" s="74"/>
      <c r="B106" s="147" t="str">
        <f>+'99.Listas'!B19</f>
        <v>Secretaría de Planeación</v>
      </c>
      <c r="C106" s="147"/>
      <c r="D106" s="147"/>
      <c r="E106" s="147"/>
      <c r="F106" s="66">
        <f>+IF(COUNTIF('01.DatosActividades'!$F$3:$F$439,'03.Informe'!B106)=0,"",COUNTIF('01.DatosActividades'!$F$3:$F$439,'03.Informe'!B106))</f>
        <v>4</v>
      </c>
      <c r="G106" s="67">
        <f>+IF(F106="","",(COUNTIFS('01.DatosActividades'!$F$3:$F$439,'03.Informe'!B106,'01.DatosActividades'!$G$3:$G$439,0))/F106)</f>
        <v>0</v>
      </c>
      <c r="H106" s="67">
        <f>+IFERROR(AVERAGEIFS(IF($C$18='99.Listas'!$D$2,'01.DatosActividades'!$H$3:$H$439,'01.DatosActividades'!$L$3:$L$439),'01.DatosActividades'!$F$3:$F$439,'03.Informe'!B106),"")</f>
        <v>1</v>
      </c>
      <c r="I106" s="74"/>
    </row>
    <row r="107" spans="1:9" s="9" customFormat="1" ht="25.5" hidden="1" customHeight="1" x14ac:dyDescent="0.2">
      <c r="A107" s="74"/>
      <c r="B107" s="147" t="str">
        <f>+'99.Listas'!B20</f>
        <v>Secretaría de Prensa y Comunicaciones</v>
      </c>
      <c r="C107" s="147"/>
      <c r="D107" s="147"/>
      <c r="E107" s="147"/>
      <c r="F107" s="66" t="str">
        <f>+IF(COUNTIF('01.DatosActividades'!$F$3:$F$439,'03.Informe'!B107)=0,"",COUNTIF('01.DatosActividades'!$F$3:$F$439,'03.Informe'!B107))</f>
        <v/>
      </c>
      <c r="G107" s="67" t="str">
        <f>+IF(F107="","",(COUNTIFS('01.DatosActividades'!$F$3:$F$439,'03.Informe'!B107,'01.DatosActividades'!$G$3:$G$439,0))/F107)</f>
        <v/>
      </c>
      <c r="H107" s="67" t="str">
        <f>+IFERROR(AVERAGEIFS(IF($C$18='99.Listas'!$D$2,'01.DatosActividades'!$H$3:$H$439,'01.DatosActividades'!$L$3:$L$439),'01.DatosActividades'!$F$3:$F$439,'03.Informe'!B107),"")</f>
        <v/>
      </c>
      <c r="I107" s="74"/>
    </row>
    <row r="108" spans="1:9" s="9" customFormat="1" ht="25.5" customHeight="1" x14ac:dyDescent="0.2">
      <c r="A108" s="74"/>
      <c r="B108" s="147" t="str">
        <f>+'99.Listas'!B21</f>
        <v>Secretaría de Salud</v>
      </c>
      <c r="C108" s="147"/>
      <c r="D108" s="147"/>
      <c r="E108" s="147"/>
      <c r="F108" s="66">
        <f>+IF(COUNTIF('01.DatosActividades'!$F$3:$F$439,'03.Informe'!B108)=0,"",COUNTIF('01.DatosActividades'!$F$3:$F$439,'03.Informe'!B108))</f>
        <v>5</v>
      </c>
      <c r="G108" s="67">
        <f>+IF(F108="","",(COUNTIFS('01.DatosActividades'!$F$3:$F$439,'03.Informe'!B108,'01.DatosActividades'!$G$3:$G$439,0))/F108)</f>
        <v>0</v>
      </c>
      <c r="H108" s="67">
        <f>+IFERROR(AVERAGEIFS(IF($C$18='99.Listas'!$D$2,'01.DatosActividades'!$H$3:$H$439,'01.DatosActividades'!$L$3:$L$439),'01.DatosActividades'!$F$3:$F$439,'03.Informe'!B108),"")</f>
        <v>0.82</v>
      </c>
      <c r="I108" s="74"/>
    </row>
    <row r="109" spans="1:9" s="9" customFormat="1" ht="25.5" customHeight="1" x14ac:dyDescent="0.2">
      <c r="A109" s="74"/>
      <c r="B109" s="147" t="str">
        <f>+'99.Listas'!B22</f>
        <v>Secretaría de Transporte y Movilidad</v>
      </c>
      <c r="C109" s="147"/>
      <c r="D109" s="147"/>
      <c r="E109" s="147"/>
      <c r="F109" s="66">
        <f>+IF(COUNTIF('01.DatosActividades'!$F$3:$F$439,'03.Informe'!B109)=0,"",COUNTIF('01.DatosActividades'!$F$3:$F$439,'03.Informe'!B109))</f>
        <v>11</v>
      </c>
      <c r="G109" s="67">
        <f>+IF(F109="","",(COUNTIFS('01.DatosActividades'!$F$3:$F$439,'03.Informe'!B109,'01.DatosActividades'!$G$3:$G$439,0))/F109)</f>
        <v>0</v>
      </c>
      <c r="H109" s="67">
        <f>+IFERROR(AVERAGEIFS(IF($C$18='99.Listas'!$D$2,'01.DatosActividades'!$H$3:$H$439,'01.DatosActividades'!$L$3:$L$439),'01.DatosActividades'!$F$3:$F$439,'03.Informe'!B109),"")</f>
        <v>0.96909090909090911</v>
      </c>
      <c r="I109" s="74"/>
    </row>
    <row r="110" spans="1:9" s="9" customFormat="1" ht="25.5" hidden="1" customHeight="1" x14ac:dyDescent="0.2">
      <c r="A110" s="74"/>
      <c r="B110" s="147" t="str">
        <f>+'99.Listas'!B23</f>
        <v>Secretaría del Ambiente</v>
      </c>
      <c r="C110" s="147"/>
      <c r="D110" s="147"/>
      <c r="E110" s="147"/>
      <c r="F110" s="66" t="str">
        <f>+IF(COUNTIF('01.DatosActividades'!$F$3:$F$439,'03.Informe'!B110)=0,"",COUNTIF('01.DatosActividades'!$F$3:$F$439,'03.Informe'!B110))</f>
        <v/>
      </c>
      <c r="G110" s="67" t="str">
        <f>+IF(F110="","",(COUNTIFS('01.DatosActividades'!$F$3:$F$439,'03.Informe'!B110,'01.DatosActividades'!$G$3:$G$439,0))/F110)</f>
        <v/>
      </c>
      <c r="H110" s="67" t="str">
        <f>+IFERROR(AVERAGEIFS(IF($C$18='99.Listas'!$D$2,'01.DatosActividades'!$H$3:$H$439,'01.DatosActividades'!$L$3:$L$439),'01.DatosActividades'!$F$3:$F$439,'03.Informe'!B110),"")</f>
        <v/>
      </c>
      <c r="I110" s="74"/>
    </row>
    <row r="111" spans="1:9" s="9" customFormat="1" ht="25.5" hidden="1" customHeight="1" x14ac:dyDescent="0.2">
      <c r="A111" s="74"/>
      <c r="B111" s="147" t="str">
        <f>+'99.Listas'!B24</f>
        <v>Secretaría General</v>
      </c>
      <c r="C111" s="147"/>
      <c r="D111" s="147"/>
      <c r="E111" s="147"/>
      <c r="F111" s="66" t="str">
        <f>+IF(COUNTIF('01.DatosActividades'!$F$3:$F$439,'03.Informe'!B111)=0,"",COUNTIF('01.DatosActividades'!$F$3:$F$439,'03.Informe'!B111))</f>
        <v/>
      </c>
      <c r="G111" s="67" t="str">
        <f>+IF(F111="","",(COUNTIFS('01.DatosActividades'!$F$3:$F$439,'03.Informe'!B111,'01.DatosActividades'!$G$3:$G$439,0))/F111)</f>
        <v/>
      </c>
      <c r="H111" s="67" t="str">
        <f>+IFERROR(AVERAGEIFS(IF($C$18='99.Listas'!$D$2,'01.DatosActividades'!$H$3:$H$439,'01.DatosActividades'!$L$3:$L$439),'01.DatosActividades'!$F$3:$F$439,'03.Informe'!B111),"")</f>
        <v/>
      </c>
      <c r="I111" s="74"/>
    </row>
    <row r="112" spans="1:9" s="9" customFormat="1" ht="25.5" customHeight="1" x14ac:dyDescent="0.2">
      <c r="A112" s="74"/>
      <c r="B112" s="147" t="str">
        <f>+'99.Listas'!B25</f>
        <v>Secretaría Jurídica</v>
      </c>
      <c r="C112" s="147"/>
      <c r="D112" s="147"/>
      <c r="E112" s="147"/>
      <c r="F112" s="66">
        <f>+IF(COUNTIF('01.DatosActividades'!$F$3:$F$439,'03.Informe'!B112)=0,"",COUNTIF('01.DatosActividades'!$F$3:$F$439,'03.Informe'!B112))</f>
        <v>6</v>
      </c>
      <c r="G112" s="67">
        <f>+IF(F112="","",(COUNTIFS('01.DatosActividades'!$F$3:$F$439,'03.Informe'!B112,'01.DatosActividades'!$G$3:$G$439,0))/F112)</f>
        <v>0</v>
      </c>
      <c r="H112" s="67">
        <f>+IFERROR(AVERAGEIFS(IF($C$18='99.Listas'!$D$2,'01.DatosActividades'!$H$3:$H$439,'01.DatosActividades'!$L$3:$L$439),'01.DatosActividades'!$F$3:$F$439,'03.Informe'!B112),"")</f>
        <v>1</v>
      </c>
      <c r="I112" s="74"/>
    </row>
    <row r="113" spans="1:9" s="9" customFormat="1" ht="25.5" hidden="1" customHeight="1" x14ac:dyDescent="0.2">
      <c r="A113" s="74"/>
      <c r="B113" s="147" t="str">
        <f>+'99.Listas'!B26</f>
        <v>Unidad Administrativa Especial para la Gestión del Riesgo</v>
      </c>
      <c r="C113" s="147"/>
      <c r="D113" s="147"/>
      <c r="E113" s="147"/>
      <c r="F113" s="66" t="str">
        <f>+IF(COUNTIF('01.DatosActividades'!$F$3:$F$439,'03.Informe'!B113)=0,"",COUNTIF('01.DatosActividades'!$F$3:$F$439,'03.Informe'!B113))</f>
        <v/>
      </c>
      <c r="G113" s="67" t="str">
        <f>+IF(F113="","",(COUNTIFS('01.DatosActividades'!$F$3:$F$439,'03.Informe'!B113,'01.DatosActividades'!$G$3:$G$439,0))/F113)</f>
        <v/>
      </c>
      <c r="H113" s="67" t="str">
        <f>+IFERROR(AVERAGEIFS(IF($C$18='99.Listas'!$D$2,'01.DatosActividades'!$H$3:$H$439,'01.DatosActividades'!$L$3:$L$439),'01.DatosActividades'!$F$3:$F$439,'03.Informe'!B113),"")</f>
        <v/>
      </c>
      <c r="I113" s="74"/>
    </row>
    <row r="114" spans="1:9" ht="15" customHeight="1" x14ac:dyDescent="0.2">
      <c r="A114" s="74"/>
      <c r="B114" s="74"/>
      <c r="C114" s="74"/>
      <c r="D114" s="74"/>
      <c r="E114" s="74"/>
      <c r="F114" s="74"/>
      <c r="G114" s="74"/>
      <c r="H114" s="74"/>
      <c r="I114" s="74"/>
    </row>
    <row r="115" spans="1:9" s="9" customFormat="1" ht="15" customHeight="1" x14ac:dyDescent="0.2">
      <c r="A115" s="74"/>
      <c r="B115" s="74"/>
      <c r="C115" s="74"/>
      <c r="D115" s="74"/>
      <c r="E115" s="74"/>
      <c r="F115" s="74"/>
      <c r="G115" s="74"/>
      <c r="H115" s="74"/>
      <c r="I115" s="74"/>
    </row>
    <row r="116" spans="1:9" s="9" customFormat="1" ht="15" customHeight="1" x14ac:dyDescent="0.2">
      <c r="A116" s="74"/>
      <c r="B116" s="74"/>
      <c r="C116" s="74"/>
      <c r="D116" s="74"/>
      <c r="E116" s="74"/>
      <c r="F116" s="74"/>
      <c r="G116" s="74"/>
      <c r="H116" s="74"/>
      <c r="I116" s="74"/>
    </row>
    <row r="117" spans="1:9" s="9" customFormat="1" ht="15" customHeight="1" x14ac:dyDescent="0.2">
      <c r="A117" s="74"/>
      <c r="B117" s="74"/>
      <c r="C117" s="74"/>
      <c r="D117" s="74"/>
      <c r="E117" s="74"/>
      <c r="F117" s="74"/>
      <c r="G117" s="74"/>
      <c r="H117" s="74"/>
      <c r="I117" s="74"/>
    </row>
    <row r="118" spans="1:9" s="9" customFormat="1" ht="15" customHeight="1" x14ac:dyDescent="0.2">
      <c r="A118" s="74"/>
      <c r="B118" s="74"/>
      <c r="C118" s="74"/>
      <c r="D118" s="74"/>
      <c r="E118" s="74"/>
      <c r="F118" s="74"/>
      <c r="G118" s="74"/>
      <c r="H118" s="74"/>
      <c r="I118" s="74"/>
    </row>
    <row r="119" spans="1:9" s="9" customFormat="1" ht="15" customHeight="1" x14ac:dyDescent="0.2">
      <c r="A119" s="74"/>
      <c r="B119" s="74"/>
      <c r="C119" s="74"/>
      <c r="D119" s="74"/>
      <c r="E119" s="74"/>
      <c r="F119" s="74"/>
      <c r="G119" s="74"/>
      <c r="H119" s="74"/>
      <c r="I119" s="74"/>
    </row>
    <row r="120" spans="1:9" s="9" customFormat="1" ht="15" customHeight="1" x14ac:dyDescent="0.2">
      <c r="A120" s="74"/>
      <c r="B120" s="74"/>
      <c r="C120" s="74"/>
      <c r="D120" s="74"/>
      <c r="E120" s="74"/>
      <c r="F120" s="74"/>
      <c r="G120" s="74"/>
      <c r="H120" s="74"/>
      <c r="I120" s="74"/>
    </row>
    <row r="121" spans="1:9" s="9" customFormat="1" ht="15" customHeight="1" x14ac:dyDescent="0.2">
      <c r="A121" s="74"/>
      <c r="B121" s="74"/>
      <c r="C121" s="74"/>
      <c r="D121" s="74"/>
      <c r="E121" s="74"/>
      <c r="F121" s="74"/>
      <c r="G121" s="74"/>
      <c r="H121" s="74"/>
      <c r="I121" s="74"/>
    </row>
    <row r="122" spans="1:9" s="9" customFormat="1" ht="15" customHeight="1" x14ac:dyDescent="0.2">
      <c r="A122" s="74"/>
      <c r="B122" s="74"/>
      <c r="C122" s="74"/>
      <c r="D122" s="74"/>
      <c r="E122" s="74"/>
      <c r="F122" s="74"/>
      <c r="G122" s="74"/>
      <c r="H122" s="74"/>
      <c r="I122" s="74"/>
    </row>
    <row r="123" spans="1:9" s="9" customFormat="1" ht="15" customHeight="1" x14ac:dyDescent="0.2">
      <c r="A123" s="74"/>
      <c r="B123" s="74"/>
      <c r="C123" s="74"/>
      <c r="D123" s="74"/>
      <c r="E123" s="74"/>
      <c r="F123" s="74"/>
      <c r="G123" s="74"/>
      <c r="H123" s="74"/>
      <c r="I123" s="74"/>
    </row>
    <row r="124" spans="1:9" s="9" customFormat="1" ht="15" customHeight="1" x14ac:dyDescent="0.2">
      <c r="A124" s="74"/>
      <c r="B124" s="74"/>
      <c r="C124" s="74"/>
      <c r="D124" s="74"/>
      <c r="E124" s="74"/>
      <c r="F124" s="74"/>
      <c r="G124" s="74"/>
      <c r="H124" s="74"/>
      <c r="I124" s="74"/>
    </row>
    <row r="125" spans="1:9" s="9" customFormat="1" ht="15" customHeight="1" x14ac:dyDescent="0.2">
      <c r="A125" s="74"/>
      <c r="B125" s="74"/>
      <c r="C125" s="74"/>
      <c r="D125" s="74"/>
      <c r="E125" s="74"/>
      <c r="F125" s="74"/>
      <c r="G125" s="74"/>
      <c r="H125" s="74"/>
      <c r="I125" s="74"/>
    </row>
    <row r="126" spans="1:9" s="9" customFormat="1" ht="15" customHeight="1" x14ac:dyDescent="0.2">
      <c r="A126" s="74"/>
      <c r="B126" s="74"/>
      <c r="C126" s="74"/>
      <c r="D126" s="74"/>
      <c r="E126" s="74"/>
      <c r="F126" s="74"/>
      <c r="G126" s="74"/>
      <c r="H126" s="74"/>
      <c r="I126" s="74"/>
    </row>
    <row r="127" spans="1:9" s="9" customFormat="1" ht="15" customHeight="1" x14ac:dyDescent="0.2">
      <c r="A127" s="74"/>
      <c r="B127" s="74"/>
      <c r="C127" s="74"/>
      <c r="D127" s="74"/>
      <c r="E127" s="74"/>
      <c r="F127" s="74"/>
      <c r="G127" s="74"/>
      <c r="H127" s="74"/>
      <c r="I127" s="74"/>
    </row>
    <row r="128" spans="1:9" s="9" customFormat="1" ht="15" customHeight="1" x14ac:dyDescent="0.2">
      <c r="A128" s="74"/>
      <c r="B128" s="74"/>
      <c r="C128" s="74"/>
      <c r="D128" s="74"/>
      <c r="E128" s="74"/>
      <c r="F128" s="74"/>
      <c r="G128" s="74"/>
      <c r="H128" s="74"/>
      <c r="I128" s="74"/>
    </row>
    <row r="129" spans="1:9" s="9" customFormat="1" ht="15" customHeight="1" x14ac:dyDescent="0.2">
      <c r="A129" s="74"/>
      <c r="B129" s="74"/>
      <c r="C129" s="74"/>
      <c r="D129" s="74"/>
      <c r="E129" s="74"/>
      <c r="F129" s="74"/>
      <c r="G129" s="74"/>
      <c r="H129" s="74"/>
      <c r="I129" s="74"/>
    </row>
    <row r="130" spans="1:9" s="9" customFormat="1" ht="15" customHeight="1" x14ac:dyDescent="0.2">
      <c r="A130" s="74"/>
      <c r="B130" s="74"/>
      <c r="C130" s="74"/>
      <c r="D130" s="74"/>
      <c r="E130" s="74"/>
      <c r="F130" s="74"/>
      <c r="G130" s="74"/>
      <c r="H130" s="74"/>
      <c r="I130" s="74"/>
    </row>
    <row r="131" spans="1:9" s="9" customFormat="1" ht="15" customHeight="1" x14ac:dyDescent="0.2">
      <c r="A131" s="74"/>
      <c r="B131" s="74"/>
      <c r="C131" s="74"/>
      <c r="D131" s="74"/>
      <c r="E131" s="74"/>
      <c r="F131" s="74"/>
      <c r="G131" s="74"/>
      <c r="H131" s="74"/>
      <c r="I131" s="74"/>
    </row>
    <row r="132" spans="1:9" s="9" customFormat="1" ht="15" customHeight="1" x14ac:dyDescent="0.2">
      <c r="A132" s="74"/>
      <c r="B132" s="74"/>
      <c r="C132" s="74"/>
      <c r="D132" s="74"/>
      <c r="E132" s="74"/>
      <c r="F132" s="74"/>
      <c r="G132" s="74"/>
      <c r="H132" s="74"/>
      <c r="I132" s="74"/>
    </row>
    <row r="133" spans="1:9" s="9" customFormat="1" ht="15" customHeight="1" x14ac:dyDescent="0.2">
      <c r="A133" s="74"/>
      <c r="B133" s="74"/>
      <c r="C133" s="74"/>
      <c r="D133" s="74"/>
      <c r="E133" s="74"/>
      <c r="F133" s="74"/>
      <c r="G133" s="74"/>
      <c r="H133" s="74"/>
      <c r="I133" s="74"/>
    </row>
    <row r="134" spans="1:9" s="9" customFormat="1" ht="15" customHeight="1" x14ac:dyDescent="0.2">
      <c r="A134" s="74"/>
      <c r="B134" s="74"/>
      <c r="C134" s="74"/>
      <c r="D134" s="74"/>
      <c r="E134" s="74"/>
      <c r="F134" s="74"/>
      <c r="G134" s="74"/>
      <c r="H134" s="74"/>
      <c r="I134" s="74"/>
    </row>
    <row r="135" spans="1:9" s="9" customFormat="1" ht="15" customHeight="1" x14ac:dyDescent="0.2">
      <c r="A135" s="74"/>
      <c r="B135" s="74"/>
      <c r="C135" s="74"/>
      <c r="D135" s="74"/>
      <c r="E135" s="74"/>
      <c r="F135" s="74"/>
      <c r="G135" s="74"/>
      <c r="H135" s="74"/>
      <c r="I135" s="74"/>
    </row>
    <row r="136" spans="1:9" s="9" customFormat="1" ht="15" customHeight="1" x14ac:dyDescent="0.2">
      <c r="A136" s="74"/>
      <c r="B136" s="74"/>
      <c r="C136" s="74"/>
      <c r="D136" s="74"/>
      <c r="E136" s="74"/>
      <c r="F136" s="74"/>
      <c r="G136" s="74"/>
      <c r="H136" s="74"/>
      <c r="I136" s="74"/>
    </row>
    <row r="137" spans="1:9" s="9" customFormat="1" ht="15" customHeight="1" x14ac:dyDescent="0.2">
      <c r="A137" s="74"/>
      <c r="B137" s="74"/>
      <c r="C137" s="74"/>
      <c r="D137" s="74"/>
      <c r="E137" s="74"/>
      <c r="F137" s="74"/>
      <c r="G137" s="74"/>
      <c r="H137" s="74"/>
      <c r="I137" s="74"/>
    </row>
    <row r="138" spans="1:9" s="9" customFormat="1" ht="15" customHeight="1" x14ac:dyDescent="0.2">
      <c r="A138" s="74"/>
      <c r="B138" s="74"/>
      <c r="C138" s="74"/>
      <c r="D138" s="74"/>
      <c r="E138" s="74"/>
      <c r="F138" s="74"/>
      <c r="G138" s="74"/>
      <c r="H138" s="74"/>
      <c r="I138" s="74"/>
    </row>
    <row r="139" spans="1:9" s="9" customFormat="1" ht="15" customHeight="1" x14ac:dyDescent="0.2">
      <c r="A139" s="74"/>
      <c r="B139" s="74"/>
      <c r="C139" s="74"/>
      <c r="D139" s="74"/>
      <c r="E139" s="74"/>
      <c r="F139" s="74"/>
      <c r="G139" s="74"/>
      <c r="H139" s="74"/>
      <c r="I139" s="74"/>
    </row>
    <row r="140" spans="1:9" s="9" customFormat="1" ht="15" customHeight="1" x14ac:dyDescent="0.2">
      <c r="A140" s="74"/>
      <c r="B140" s="74"/>
      <c r="C140" s="74"/>
      <c r="D140" s="74"/>
      <c r="E140" s="74"/>
      <c r="F140" s="74"/>
      <c r="G140" s="74"/>
      <c r="H140" s="74"/>
      <c r="I140" s="74"/>
    </row>
    <row r="141" spans="1:9" s="9" customFormat="1" ht="15" customHeight="1" x14ac:dyDescent="0.2">
      <c r="A141" s="74"/>
      <c r="B141" s="74"/>
      <c r="C141" s="74"/>
      <c r="D141" s="74"/>
      <c r="E141" s="74"/>
      <c r="F141" s="74"/>
      <c r="G141" s="74"/>
      <c r="H141" s="74"/>
      <c r="I141" s="74"/>
    </row>
    <row r="142" spans="1:9" s="9" customFormat="1" ht="15" customHeight="1" x14ac:dyDescent="0.2">
      <c r="A142" s="74"/>
      <c r="B142" s="74"/>
      <c r="C142" s="74"/>
      <c r="D142" s="74"/>
      <c r="E142" s="74"/>
      <c r="F142" s="74"/>
      <c r="G142" s="74"/>
      <c r="H142" s="74"/>
      <c r="I142" s="74"/>
    </row>
    <row r="143" spans="1:9" s="9" customFormat="1" ht="15" customHeight="1" x14ac:dyDescent="0.2">
      <c r="A143" s="74"/>
      <c r="B143" s="74"/>
      <c r="C143" s="74"/>
      <c r="D143" s="74"/>
      <c r="E143" s="74"/>
      <c r="F143" s="74"/>
      <c r="G143" s="74"/>
      <c r="H143" s="74"/>
      <c r="I143" s="74"/>
    </row>
    <row r="144" spans="1:9" s="9" customFormat="1" ht="15" customHeight="1" x14ac:dyDescent="0.2">
      <c r="A144" s="74"/>
      <c r="B144" s="74"/>
      <c r="C144" s="74"/>
      <c r="D144" s="74"/>
      <c r="E144" s="74"/>
      <c r="F144" s="74"/>
      <c r="G144" s="74"/>
      <c r="H144" s="74"/>
      <c r="I144" s="74"/>
    </row>
    <row r="145" spans="1:9" s="9" customFormat="1" ht="15" customHeight="1" x14ac:dyDescent="0.2">
      <c r="A145" s="74"/>
      <c r="B145" s="74"/>
      <c r="C145" s="74"/>
      <c r="D145" s="74"/>
      <c r="E145" s="74"/>
      <c r="F145" s="74"/>
      <c r="G145" s="74"/>
      <c r="H145" s="74"/>
      <c r="I145" s="74"/>
    </row>
    <row r="146" spans="1:9" s="9" customFormat="1" ht="15" customHeight="1" x14ac:dyDescent="0.2">
      <c r="A146" s="74"/>
      <c r="B146" s="74"/>
      <c r="C146" s="74"/>
      <c r="D146" s="74"/>
      <c r="E146" s="74"/>
      <c r="F146" s="74"/>
      <c r="G146" s="74"/>
      <c r="H146" s="74"/>
      <c r="I146" s="74"/>
    </row>
    <row r="147" spans="1:9" s="9" customFormat="1" ht="15" customHeight="1" x14ac:dyDescent="0.2">
      <c r="A147" s="74"/>
      <c r="B147" s="74"/>
      <c r="C147" s="74"/>
      <c r="D147" s="74"/>
      <c r="E147" s="74"/>
      <c r="F147" s="74"/>
      <c r="G147" s="74"/>
      <c r="H147" s="74"/>
      <c r="I147" s="74"/>
    </row>
    <row r="148" spans="1:9" s="9" customFormat="1" ht="15" customHeight="1" x14ac:dyDescent="0.2">
      <c r="A148" s="74"/>
      <c r="B148" s="74"/>
      <c r="C148" s="74"/>
      <c r="D148" s="74"/>
      <c r="E148" s="74"/>
      <c r="F148" s="74"/>
      <c r="G148" s="74"/>
      <c r="H148" s="74"/>
      <c r="I148" s="74"/>
    </row>
    <row r="149" spans="1:9" s="9" customFormat="1" ht="15" customHeight="1" x14ac:dyDescent="0.2">
      <c r="A149" s="74"/>
      <c r="B149" s="74"/>
      <c r="C149" s="74"/>
      <c r="D149" s="74"/>
      <c r="E149" s="74"/>
      <c r="F149" s="74"/>
      <c r="G149" s="74"/>
      <c r="H149" s="74"/>
      <c r="I149" s="74"/>
    </row>
    <row r="150" spans="1:9" s="9" customFormat="1" ht="15" customHeight="1" x14ac:dyDescent="0.2">
      <c r="A150" s="74"/>
      <c r="B150" s="74"/>
      <c r="C150" s="74"/>
      <c r="D150" s="74"/>
      <c r="E150" s="74"/>
      <c r="F150" s="74"/>
      <c r="G150" s="74"/>
      <c r="H150" s="74"/>
      <c r="I150" s="74"/>
    </row>
    <row r="151" spans="1:9" s="9" customFormat="1" ht="15" customHeight="1" x14ac:dyDescent="0.2">
      <c r="A151" s="159" t="s">
        <v>250</v>
      </c>
      <c r="B151" s="160"/>
      <c r="C151" s="160"/>
      <c r="D151" s="160"/>
      <c r="E151" s="160"/>
      <c r="F151" s="160"/>
      <c r="G151" s="160"/>
      <c r="H151" s="160"/>
      <c r="I151" s="161"/>
    </row>
    <row r="152" spans="1:9" s="9" customFormat="1" ht="15" customHeight="1" x14ac:dyDescent="0.2">
      <c r="A152" s="162"/>
      <c r="B152" s="163"/>
      <c r="C152" s="163"/>
      <c r="D152" s="163"/>
      <c r="E152" s="163"/>
      <c r="F152" s="163"/>
      <c r="G152" s="163"/>
      <c r="H152" s="163"/>
      <c r="I152" s="164"/>
    </row>
    <row r="153" spans="1:9" s="9" customFormat="1" ht="15" customHeight="1" x14ac:dyDescent="0.2">
      <c r="A153" s="162"/>
      <c r="B153" s="163"/>
      <c r="C153" s="163"/>
      <c r="D153" s="163"/>
      <c r="E153" s="163"/>
      <c r="F153" s="163"/>
      <c r="G153" s="163"/>
      <c r="H153" s="163"/>
      <c r="I153" s="164"/>
    </row>
    <row r="154" spans="1:9" s="9" customFormat="1" ht="15" customHeight="1" x14ac:dyDescent="0.2">
      <c r="A154" s="162"/>
      <c r="B154" s="163"/>
      <c r="C154" s="163"/>
      <c r="D154" s="163"/>
      <c r="E154" s="163"/>
      <c r="F154" s="163"/>
      <c r="G154" s="163"/>
      <c r="H154" s="163"/>
      <c r="I154" s="164"/>
    </row>
    <row r="155" spans="1:9" s="9" customFormat="1" ht="15" customHeight="1" x14ac:dyDescent="0.2">
      <c r="A155" s="162"/>
      <c r="B155" s="163"/>
      <c r="C155" s="163"/>
      <c r="D155" s="163"/>
      <c r="E155" s="163"/>
      <c r="F155" s="163"/>
      <c r="G155" s="163"/>
      <c r="H155" s="163"/>
      <c r="I155" s="164"/>
    </row>
    <row r="156" spans="1:9" s="9" customFormat="1" ht="15" customHeight="1" x14ac:dyDescent="0.2">
      <c r="A156" s="162"/>
      <c r="B156" s="163"/>
      <c r="C156" s="163"/>
      <c r="D156" s="163"/>
      <c r="E156" s="163"/>
      <c r="F156" s="163"/>
      <c r="G156" s="163"/>
      <c r="H156" s="163"/>
      <c r="I156" s="164"/>
    </row>
    <row r="157" spans="1:9" s="9" customFormat="1" ht="15" customHeight="1" x14ac:dyDescent="0.2">
      <c r="A157" s="162"/>
      <c r="B157" s="163"/>
      <c r="C157" s="163"/>
      <c r="D157" s="163"/>
      <c r="E157" s="163"/>
      <c r="F157" s="163"/>
      <c r="G157" s="163"/>
      <c r="H157" s="163"/>
      <c r="I157" s="164"/>
    </row>
    <row r="158" spans="1:9" s="9" customFormat="1" ht="15" customHeight="1" x14ac:dyDescent="0.2">
      <c r="A158" s="162"/>
      <c r="B158" s="163"/>
      <c r="C158" s="163"/>
      <c r="D158" s="163"/>
      <c r="E158" s="163"/>
      <c r="F158" s="163"/>
      <c r="G158" s="163"/>
      <c r="H158" s="163"/>
      <c r="I158" s="164"/>
    </row>
    <row r="159" spans="1:9" s="9" customFormat="1" ht="15" customHeight="1" x14ac:dyDescent="0.2">
      <c r="A159" s="162"/>
      <c r="B159" s="163"/>
      <c r="C159" s="163"/>
      <c r="D159" s="163"/>
      <c r="E159" s="163"/>
      <c r="F159" s="163"/>
      <c r="G159" s="163"/>
      <c r="H159" s="163"/>
      <c r="I159" s="164"/>
    </row>
    <row r="160" spans="1:9" s="9" customFormat="1" ht="15" customHeight="1" x14ac:dyDescent="0.2">
      <c r="A160" s="162"/>
      <c r="B160" s="163"/>
      <c r="C160" s="163"/>
      <c r="D160" s="163"/>
      <c r="E160" s="163"/>
      <c r="F160" s="163"/>
      <c r="G160" s="163"/>
      <c r="H160" s="163"/>
      <c r="I160" s="164"/>
    </row>
    <row r="161" spans="1:9" s="9" customFormat="1" ht="15" customHeight="1" x14ac:dyDescent="0.2">
      <c r="A161" s="165"/>
      <c r="B161" s="166"/>
      <c r="C161" s="166"/>
      <c r="D161" s="166"/>
      <c r="E161" s="166"/>
      <c r="F161" s="166"/>
      <c r="G161" s="166"/>
      <c r="H161" s="166"/>
      <c r="I161" s="167"/>
    </row>
    <row r="162" spans="1:9" s="9" customFormat="1" ht="15" customHeight="1" x14ac:dyDescent="0.2">
      <c r="A162" s="74"/>
      <c r="B162" s="74"/>
      <c r="C162" s="74"/>
      <c r="D162" s="74"/>
      <c r="E162" s="74"/>
      <c r="F162" s="74"/>
      <c r="G162" s="74"/>
      <c r="H162" s="74"/>
      <c r="I162" s="74"/>
    </row>
    <row r="163" spans="1:9" s="9" customFormat="1" ht="30.75" customHeight="1" x14ac:dyDescent="0.2">
      <c r="A163" s="133" t="s">
        <v>67</v>
      </c>
      <c r="B163" s="134"/>
      <c r="C163" s="134"/>
      <c r="D163" s="134"/>
      <c r="E163" s="134"/>
      <c r="F163" s="134"/>
      <c r="G163" s="134"/>
      <c r="H163" s="134"/>
      <c r="I163" s="135"/>
    </row>
    <row r="164" spans="1:9" s="9" customFormat="1" ht="15" customHeight="1" x14ac:dyDescent="0.2">
      <c r="A164" s="74"/>
      <c r="B164" s="74"/>
      <c r="C164" s="74"/>
      <c r="D164" s="74"/>
      <c r="E164" s="74"/>
      <c r="F164" s="74"/>
      <c r="G164" s="74"/>
      <c r="H164" s="74"/>
      <c r="I164" s="74"/>
    </row>
    <row r="165" spans="1:9" s="9" customFormat="1" ht="15" customHeight="1" x14ac:dyDescent="0.2">
      <c r="A165" s="148" t="s">
        <v>251</v>
      </c>
      <c r="B165" s="149"/>
      <c r="C165" s="149"/>
      <c r="D165" s="149"/>
      <c r="E165" s="149"/>
      <c r="F165" s="149"/>
      <c r="G165" s="149"/>
      <c r="H165" s="149"/>
      <c r="I165" s="150"/>
    </row>
    <row r="166" spans="1:9" s="9" customFormat="1" ht="15" customHeight="1" x14ac:dyDescent="0.2">
      <c r="A166" s="151"/>
      <c r="B166" s="152"/>
      <c r="C166" s="152"/>
      <c r="D166" s="152"/>
      <c r="E166" s="152"/>
      <c r="F166" s="152"/>
      <c r="G166" s="152"/>
      <c r="H166" s="152"/>
      <c r="I166" s="153"/>
    </row>
    <row r="167" spans="1:9" s="9" customFormat="1" ht="15" customHeight="1" x14ac:dyDescent="0.2">
      <c r="A167" s="151"/>
      <c r="B167" s="152"/>
      <c r="C167" s="152"/>
      <c r="D167" s="152"/>
      <c r="E167" s="152"/>
      <c r="F167" s="152"/>
      <c r="G167" s="152"/>
      <c r="H167" s="152"/>
      <c r="I167" s="153"/>
    </row>
    <row r="168" spans="1:9" s="9" customFormat="1" ht="15" customHeight="1" x14ac:dyDescent="0.2">
      <c r="A168" s="151"/>
      <c r="B168" s="152"/>
      <c r="C168" s="152"/>
      <c r="D168" s="152"/>
      <c r="E168" s="152"/>
      <c r="F168" s="152"/>
      <c r="G168" s="152"/>
      <c r="H168" s="152"/>
      <c r="I168" s="153"/>
    </row>
    <row r="169" spans="1:9" s="9" customFormat="1" ht="15" customHeight="1" x14ac:dyDescent="0.2">
      <c r="A169" s="151"/>
      <c r="B169" s="152"/>
      <c r="C169" s="152"/>
      <c r="D169" s="152"/>
      <c r="E169" s="152"/>
      <c r="F169" s="152"/>
      <c r="G169" s="152"/>
      <c r="H169" s="152"/>
      <c r="I169" s="153"/>
    </row>
    <row r="170" spans="1:9" s="9" customFormat="1" ht="15" customHeight="1" x14ac:dyDescent="0.2">
      <c r="A170" s="151"/>
      <c r="B170" s="152"/>
      <c r="C170" s="152"/>
      <c r="D170" s="152"/>
      <c r="E170" s="152"/>
      <c r="F170" s="152"/>
      <c r="G170" s="152"/>
      <c r="H170" s="152"/>
      <c r="I170" s="153"/>
    </row>
    <row r="171" spans="1:9" ht="15" customHeight="1" x14ac:dyDescent="0.2">
      <c r="A171" s="151"/>
      <c r="B171" s="152"/>
      <c r="C171" s="152"/>
      <c r="D171" s="152"/>
      <c r="E171" s="152"/>
      <c r="F171" s="152"/>
      <c r="G171" s="152"/>
      <c r="H171" s="152"/>
      <c r="I171" s="153"/>
    </row>
    <row r="172" spans="1:9" ht="15.75" customHeight="1" x14ac:dyDescent="0.2">
      <c r="A172" s="151"/>
      <c r="B172" s="152"/>
      <c r="C172" s="152"/>
      <c r="D172" s="152"/>
      <c r="E172" s="152"/>
      <c r="F172" s="152"/>
      <c r="G172" s="152"/>
      <c r="H172" s="152"/>
      <c r="I172" s="153"/>
    </row>
    <row r="173" spans="1:9" ht="15.75" customHeight="1" x14ac:dyDescent="0.2">
      <c r="A173" s="151"/>
      <c r="B173" s="152"/>
      <c r="C173" s="152"/>
      <c r="D173" s="152"/>
      <c r="E173" s="152"/>
      <c r="F173" s="152"/>
      <c r="G173" s="152"/>
      <c r="H173" s="152"/>
      <c r="I173" s="153"/>
    </row>
    <row r="174" spans="1:9" ht="15.75" customHeight="1" x14ac:dyDescent="0.2">
      <c r="A174" s="151"/>
      <c r="B174" s="152"/>
      <c r="C174" s="152"/>
      <c r="D174" s="152"/>
      <c r="E174" s="152"/>
      <c r="F174" s="152"/>
      <c r="G174" s="152"/>
      <c r="H174" s="152"/>
      <c r="I174" s="153"/>
    </row>
    <row r="175" spans="1:9" ht="15.75" customHeight="1" x14ac:dyDescent="0.2">
      <c r="A175" s="151"/>
      <c r="B175" s="152"/>
      <c r="C175" s="152"/>
      <c r="D175" s="152"/>
      <c r="E175" s="152"/>
      <c r="F175" s="152"/>
      <c r="G175" s="152"/>
      <c r="H175" s="152"/>
      <c r="I175" s="153"/>
    </row>
    <row r="176" spans="1:9" ht="15.75" customHeight="1" x14ac:dyDescent="0.2">
      <c r="A176" s="151"/>
      <c r="B176" s="152"/>
      <c r="C176" s="152"/>
      <c r="D176" s="152"/>
      <c r="E176" s="152"/>
      <c r="F176" s="152"/>
      <c r="G176" s="152"/>
      <c r="H176" s="152"/>
      <c r="I176" s="153"/>
    </row>
    <row r="177" spans="1:9" ht="15.75" customHeight="1" x14ac:dyDescent="0.2">
      <c r="A177" s="151"/>
      <c r="B177" s="152"/>
      <c r="C177" s="152"/>
      <c r="D177" s="152"/>
      <c r="E177" s="152"/>
      <c r="F177" s="152"/>
      <c r="G177" s="152"/>
      <c r="H177" s="152"/>
      <c r="I177" s="153"/>
    </row>
    <row r="178" spans="1:9" ht="15.75" customHeight="1" x14ac:dyDescent="0.2">
      <c r="A178" s="151"/>
      <c r="B178" s="152"/>
      <c r="C178" s="152"/>
      <c r="D178" s="152"/>
      <c r="E178" s="152"/>
      <c r="F178" s="152"/>
      <c r="G178" s="152"/>
      <c r="H178" s="152"/>
      <c r="I178" s="153"/>
    </row>
    <row r="179" spans="1:9" ht="15.75" customHeight="1" x14ac:dyDescent="0.2">
      <c r="A179" s="154"/>
      <c r="B179" s="155"/>
      <c r="C179" s="155"/>
      <c r="D179" s="155"/>
      <c r="E179" s="155"/>
      <c r="F179" s="155"/>
      <c r="G179" s="155"/>
      <c r="H179" s="155"/>
      <c r="I179" s="156"/>
    </row>
    <row r="180" spans="1:9" ht="15.75" customHeight="1" x14ac:dyDescent="0.2">
      <c r="A180" s="74"/>
      <c r="B180" s="74"/>
      <c r="C180" s="74"/>
      <c r="D180" s="74"/>
      <c r="E180" s="74"/>
      <c r="F180" s="74"/>
      <c r="G180" s="74"/>
      <c r="H180" s="74"/>
      <c r="I180" s="74"/>
    </row>
    <row r="181" spans="1:9" ht="15.75" customHeight="1" x14ac:dyDescent="0.2">
      <c r="A181" s="74"/>
      <c r="B181" s="74"/>
      <c r="C181" s="74"/>
      <c r="D181" s="74"/>
      <c r="E181" s="74"/>
      <c r="F181" s="74"/>
      <c r="G181" s="74"/>
      <c r="H181" s="74"/>
      <c r="I181" s="74"/>
    </row>
    <row r="182" spans="1:9" ht="38.25" customHeight="1" x14ac:dyDescent="0.2">
      <c r="A182" s="80" t="s">
        <v>99</v>
      </c>
      <c r="B182" s="69" t="s">
        <v>35</v>
      </c>
      <c r="C182" s="69"/>
      <c r="D182" s="69"/>
      <c r="E182" s="69"/>
      <c r="F182" s="74"/>
      <c r="G182" s="74"/>
      <c r="H182" s="74"/>
      <c r="I182" s="74"/>
    </row>
    <row r="183" spans="1:9" ht="15" customHeight="1" x14ac:dyDescent="0.2">
      <c r="A183" s="68"/>
      <c r="B183" s="68"/>
      <c r="C183" s="68"/>
      <c r="D183" s="68"/>
      <c r="E183" s="68"/>
      <c r="F183" s="74"/>
      <c r="G183" s="74"/>
      <c r="H183" s="74"/>
      <c r="I183" s="74"/>
    </row>
    <row r="184" spans="1:9" ht="38.25" customHeight="1" x14ac:dyDescent="0.2">
      <c r="A184" s="80" t="s">
        <v>100</v>
      </c>
      <c r="B184" s="69"/>
      <c r="C184" s="69"/>
      <c r="D184" s="69"/>
      <c r="E184" s="69"/>
      <c r="F184" s="74"/>
      <c r="G184" s="74"/>
      <c r="H184" s="74"/>
      <c r="I184" s="74"/>
    </row>
    <row r="185" spans="1:9" ht="15" customHeight="1" x14ac:dyDescent="0.2">
      <c r="A185" s="68"/>
      <c r="B185" s="68"/>
      <c r="C185" s="68"/>
      <c r="D185" s="68"/>
      <c r="E185" s="68"/>
      <c r="F185" s="74"/>
      <c r="G185" s="74"/>
      <c r="H185" s="74"/>
      <c r="I185" s="74"/>
    </row>
    <row r="186" spans="1:9" ht="38.25" customHeight="1" x14ac:dyDescent="0.2">
      <c r="A186" s="80" t="s">
        <v>101</v>
      </c>
      <c r="B186" s="69" t="s">
        <v>252</v>
      </c>
      <c r="C186" s="69"/>
      <c r="D186" s="69"/>
      <c r="E186" s="69"/>
      <c r="F186" s="74"/>
      <c r="G186" s="74"/>
      <c r="H186" s="74"/>
      <c r="I186" s="74"/>
    </row>
    <row r="187" spans="1:9" ht="15" customHeight="1" x14ac:dyDescent="0.2">
      <c r="A187" s="74"/>
      <c r="B187" s="74"/>
      <c r="C187" s="74"/>
      <c r="D187" s="74"/>
      <c r="E187" s="74"/>
      <c r="F187" s="74"/>
      <c r="G187" s="74"/>
      <c r="H187" s="74"/>
      <c r="I187" s="74"/>
    </row>
  </sheetData>
  <sheetProtection formatCells="0" formatColumns="0" formatRows="0" insertColumns="0" insertRows="0" insertHyperlinks="0" deleteColumns="0" deleteRows="0" sort="0" autoFilter="0" pivotTables="0"/>
  <sortState xmlns:xlrd2="http://schemas.microsoft.com/office/spreadsheetml/2017/richdata2" ref="B90:E116">
    <sortCondition ref="B90:B116"/>
  </sortState>
  <mergeCells count="65">
    <mergeCell ref="A165:I179"/>
    <mergeCell ref="A73:I86"/>
    <mergeCell ref="A87:I87"/>
    <mergeCell ref="A163:I163"/>
    <mergeCell ref="A151:I161"/>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10:E110"/>
    <mergeCell ref="B103:E103"/>
    <mergeCell ref="B104:E104"/>
    <mergeCell ref="B111:E111"/>
    <mergeCell ref="B112:E112"/>
    <mergeCell ref="B113:E113"/>
    <mergeCell ref="B105:E105"/>
    <mergeCell ref="B106:E106"/>
    <mergeCell ref="B107:E107"/>
    <mergeCell ref="B108:E108"/>
    <mergeCell ref="B109:E109"/>
    <mergeCell ref="H1:I1"/>
    <mergeCell ref="H2:I2"/>
    <mergeCell ref="C3:G3"/>
    <mergeCell ref="H3:I3"/>
    <mergeCell ref="A8:I8"/>
    <mergeCell ref="B5:I5"/>
    <mergeCell ref="B6:I6"/>
    <mergeCell ref="C30:E30"/>
    <mergeCell ref="C31:E31"/>
    <mergeCell ref="A1:B3"/>
    <mergeCell ref="C1:G2"/>
    <mergeCell ref="B10:I10"/>
    <mergeCell ref="B11:I11"/>
    <mergeCell ref="B12:I12"/>
    <mergeCell ref="B13:I13"/>
    <mergeCell ref="A15:I15"/>
    <mergeCell ref="A18:B18"/>
    <mergeCell ref="F18:H18"/>
    <mergeCell ref="C18:D18"/>
    <mergeCell ref="C21:E21"/>
    <mergeCell ref="A20:I20"/>
    <mergeCell ref="C22:E22"/>
    <mergeCell ref="C23:E23"/>
    <mergeCell ref="C32:E32"/>
    <mergeCell ref="C33:E33"/>
    <mergeCell ref="C34:E34"/>
    <mergeCell ref="C35:E35"/>
    <mergeCell ref="C36:E36"/>
    <mergeCell ref="C29:E29"/>
    <mergeCell ref="C24:E24"/>
    <mergeCell ref="C25:E25"/>
    <mergeCell ref="C26:E26"/>
    <mergeCell ref="C27:E27"/>
    <mergeCell ref="C28:E28"/>
  </mergeCells>
  <printOptions horizontalCentered="1"/>
  <pageMargins left="0.25" right="0.25" top="0.75" bottom="0.75" header="0.3" footer="0.3"/>
  <pageSetup scale="44" pageOrder="overThenDown" orientation="portrait" r:id="rId1"/>
  <rowBreaks count="3" manualBreakCount="3">
    <brk id="30" max="16383" man="1"/>
    <brk id="72" max="16383" man="1"/>
    <brk id="149" max="16383" man="1"/>
  </rowBreaks>
  <colBreaks count="1" manualBreakCount="1">
    <brk id="1068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'99.Listas'!$D$2:$D$3</xm:f>
          </x14:formula1>
          <xm:sqref>C18:D18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99.Listas</vt:lpstr>
      <vt:lpstr>01.DatosPlanes</vt:lpstr>
      <vt:lpstr>01.DatosActividades</vt:lpstr>
      <vt:lpstr>03.Informe</vt:lpstr>
      <vt:lpstr>'01.DatosActividades'!DatosExternos_1</vt:lpstr>
      <vt:lpstr>'03.Informe'!Títulos_a_imprimir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LINA MARIA SANCHEZ RIVAS</cp:lastModifiedBy>
  <cp:lastPrinted>2019-09-12T23:17:53Z</cp:lastPrinted>
  <dcterms:created xsi:type="dcterms:W3CDTF">2019-08-13T18:43:39Z</dcterms:created>
  <dcterms:modified xsi:type="dcterms:W3CDTF">2021-10-22T21:02:49Z</dcterms:modified>
</cp:coreProperties>
</file>